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12\SOiSD\"/>
    </mc:Choice>
  </mc:AlternateContent>
  <xr:revisionPtr revIDLastSave="0" documentId="13_ncr:1_{FD2C38CF-1072-44DB-930E-AC3060E1EA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5" r:id="rId1"/>
    <sheet name="Passenger Cars Ranking" sheetId="4" r:id="rId2"/>
    <sheet name="PC Fuel Types" sheetId="16" r:id="rId3"/>
    <sheet name="PC for Ind.Customers" sheetId="11" r:id="rId4"/>
    <sheet name="PC for Business" sheetId="12" r:id="rId5"/>
    <sheet name="LCV up to 3.5T" sheetId="7" r:id="rId6"/>
    <sheet name="PC &amp; LCV up to 3.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F7" i="15"/>
  <c r="D7" i="15"/>
  <c r="C7" i="15"/>
  <c r="E7" i="15" s="1"/>
  <c r="H7" i="15" l="1"/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J52" i="7"/>
  <c r="K70" i="11" l="1"/>
  <c r="H70" i="12"/>
  <c r="H70" i="11"/>
  <c r="R51" i="7"/>
  <c r="S33" i="11" l="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2" i="1"/>
  <c r="K69" i="12"/>
  <c r="K32" i="12"/>
  <c r="E32" i="1"/>
  <c r="J31" i="1"/>
  <c r="O31" i="1"/>
  <c r="J32" i="1"/>
  <c r="J26" i="7"/>
  <c r="H26" i="7"/>
  <c r="R70" i="12"/>
  <c r="E69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<sst xmlns="http://schemas.openxmlformats.org/spreadsheetml/2006/main" count="836" uniqueCount="201">
  <si>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</si>
  <si>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</si>
  <si>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</si>
  <si>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</si>
  <si>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</si>
  <si>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</si>
  <si>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</si>
  <si>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</si>
  <si>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</si>
  <si>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</si>
  <si>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</si>
  <si>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</si>
  <si>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</si>
  <si>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</si>
  <si>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</si>
  <si>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</si>
  <si>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</si>
  <si>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</si>
  <si>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</si>
  <si>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</si>
  <si>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</si>
  <si>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</si>
  <si>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</si>
  <si>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</si>
  <si>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</si>
  <si>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</si>
  <si>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</si>
  <si>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</si>
  <si>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</si>
  <si>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</si>
  <si>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</si>
  <si>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</si>
  <si>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</si>
  <si>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</si>
  <si>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</si>
  <si>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</si>
  <si>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</si>
  <si>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</si>
  <si>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</si>
  <si>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</si>
  <si>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</si>
  <si>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</si>
  <si>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</si>
  <si>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</si>
  <si>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</si>
  <si>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</si>
  <si>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</si>
  <si>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</si>
  <si>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</si>
  <si>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</si>
  <si>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</si>
  <si>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</si>
  <si>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</si>
  <si>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</si>
  <si>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</si>
  <si>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</si>
  <si>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</si>
  <si>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</si>
  <si>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</si>
  <si>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</si>
  <si>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</si>
  <si>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</si>
  <si>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</si>
  <si>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</si>
  <si>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</si>
  <si>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Pierwsze rejestracje NOWYCH samochodów dostawczych o DMC&lt;=3,5T*, udział w rynku %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</si>
  <si>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</si>
  <si>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</si>
  <si>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</si>
  <si>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</si>
  <si>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</si>
  <si>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</si>
  <si>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Diesel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</si>
  <si>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</si>
  <si>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</si>
  <si>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</si>
  <si>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</si>
  <si>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</si>
  <si>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</si>
  <si>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</si>
  <si>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</si>
  <si>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+0,0 pp</t>
  </si>
  <si>
    <t>Toyota Yaris Cross</t>
  </si>
  <si>
    <t>Skoda Karoq</t>
  </si>
  <si>
    <t>ISUZU</t>
  </si>
  <si>
    <t>Volvo XC60</t>
  </si>
  <si>
    <t>Volkswagen Passat</t>
  </si>
  <si>
    <t>Fiat Ducato</t>
  </si>
  <si>
    <t>Kia Ceed</t>
  </si>
  <si>
    <t>Ford Transit Custom</t>
  </si>
  <si>
    <t>Volkswagen Crafter</t>
  </si>
  <si>
    <t>Hyundai i30</t>
  </si>
  <si>
    <t>Suzuki Vitara</t>
  </si>
  <si>
    <t>Toyota Corolla Cross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</si>
  <si>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</si>
  <si>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</si>
  <si>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</si>
  <si>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</si>
  <si>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</si>
  <si>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</si>
  <si>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</si>
  <si>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</si>
  <si>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</si>
  <si>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</si>
  <si>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</si>
  <si>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</si>
  <si>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Renault Captur</t>
  </si>
  <si>
    <t>Cupra Formentor</t>
  </si>
  <si>
    <t>Registrations of New PC For Individual Customers, Top Makes - 2023 YTD</t>
  </si>
  <si>
    <t>Opel Movano</t>
  </si>
  <si>
    <t>Skoda Scala</t>
  </si>
  <si>
    <t>First Registrations of NEW Passenger Cars*, Market Share %</t>
  </si>
  <si>
    <t>Registrations of new PC, Top Models - 2023 YTD</t>
  </si>
  <si>
    <t>First Registrations of NEW PC and LCV up to 3.5T, Market Share %</t>
  </si>
  <si>
    <t>Renault Express</t>
  </si>
  <si>
    <t>Skoda Kodiaq</t>
  </si>
  <si>
    <t>Toyota Hilux</t>
  </si>
  <si>
    <t>+0,9 pp</t>
  </si>
  <si>
    <t>-0,3 pp</t>
  </si>
  <si>
    <t>Listopad</t>
  </si>
  <si>
    <t>November</t>
  </si>
  <si>
    <t>Renault Trafic</t>
  </si>
  <si>
    <t>Audi A3</t>
  </si>
  <si>
    <t>Volkswagen Tiguan</t>
  </si>
  <si>
    <t>Toyota Aygo X</t>
  </si>
  <si>
    <t>TESLA</t>
  </si>
  <si>
    <t>Grudzień</t>
  </si>
  <si>
    <t>December</t>
  </si>
  <si>
    <t>Rok narastająco Styczeń - Grudzień</t>
  </si>
  <si>
    <t>YTD January - December</t>
  </si>
  <si>
    <t>Gru/Lis
Zmiana %</t>
  </si>
  <si>
    <t>Dec/Nov Ch %</t>
  </si>
  <si>
    <t>Rejestracje nowych samochodów dostawczych do 3,5T, ranking modeli -Grudzień 2023</t>
  </si>
  <si>
    <t>Registrations of new LCV up to 3.5T, Top Models - December 2023</t>
  </si>
  <si>
    <t>Gru/Lis
Zmiana poz</t>
  </si>
  <si>
    <t>Dec/Nov Ch position</t>
  </si>
  <si>
    <t>Rok narastająco Styczeń -Grudzień</t>
  </si>
  <si>
    <t>Rejestracje nowych samochodów osobowych OGÓŁEM, ranking modeli - Grudzień 2023</t>
  </si>
  <si>
    <t>Registrations of new PC, Top Models - December 2023</t>
  </si>
  <si>
    <t>YTD January -December</t>
  </si>
  <si>
    <t>Renault Clio</t>
  </si>
  <si>
    <t>Rejestracje nowych samochodów osobowych na KLIENTÓW INDYWIDUALNYCH, ranking marek -Grudzień 2023</t>
  </si>
  <si>
    <t>Registrations of New PC For Individual Customers, Top Makes - December 2023</t>
  </si>
  <si>
    <t>HONDA</t>
  </si>
  <si>
    <t>Rejestracje nowych samochodów osobowych na KLIENTÓW INDYWIDUALNYCH, ranking modeli - Grudzień 2023</t>
  </si>
  <si>
    <t>Registrations of New PC For Individual Customers, Top Models - December2023</t>
  </si>
  <si>
    <t>Suzuki S-Cross</t>
  </si>
  <si>
    <t>Rejestracje nowych samochodów osobowych na REGON, ranking marek - Grudzień 2023</t>
  </si>
  <si>
    <t>Registrations of New PC For Business Activity, Top Makes - December 2023</t>
  </si>
  <si>
    <t>Rejestracje nowych samochodów osobowych na REGON, ranking modeli - Grudzień 2023</t>
  </si>
  <si>
    <t>Registrations of New PC For Business Activity, Top Models - December  2023</t>
  </si>
  <si>
    <t>PORSCHE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</si>
  <si>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</si>
  <si>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</si>
  <si>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</si>
  <si>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</si>
  <si>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</si>
  <si>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</si>
  <si>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</si>
  <si>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</si>
  <si>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</si>
  <si>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</si>
  <si>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2023
Dec</t>
  </si>
  <si>
    <t>2022
Dec</t>
  </si>
  <si>
    <t>2023
Jan - Dec</t>
  </si>
  <si>
    <t>2022
Jan - Dec</t>
  </si>
  <si>
    <t>200,8</t>
  </si>
  <si>
    <t>198,1</t>
  </si>
  <si>
    <t>-6,1 pp</t>
  </si>
  <si>
    <t>46,0</t>
  </si>
  <si>
    <t>46,8</t>
  </si>
  <si>
    <t>-1,1 pp</t>
  </si>
  <si>
    <t>173,0</t>
  </si>
  <si>
    <t>230,1</t>
  </si>
  <si>
    <t>+7,2 pp</t>
  </si>
  <si>
    <t>11,3</t>
  </si>
  <si>
    <t>17,1</t>
  </si>
  <si>
    <t>10,4</t>
  </si>
  <si>
    <t>13,2</t>
  </si>
  <si>
    <t>+0,3 pp</t>
  </si>
  <si>
    <t>65,8</t>
  </si>
  <si>
    <t>92,9</t>
  </si>
  <si>
    <t>+3,9 pp</t>
  </si>
  <si>
    <t>73,2</t>
  </si>
  <si>
    <t>94,4</t>
  </si>
  <si>
    <t>+2,4 pp</t>
  </si>
  <si>
    <t>12,2</t>
  </si>
  <si>
    <t>12,5</t>
  </si>
  <si>
    <t>Pertrol</t>
  </si>
  <si>
    <t>Alternative/other</t>
  </si>
  <si>
    <t>incl:</t>
  </si>
  <si>
    <t>other / n.a..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</si>
  <si>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</si>
  <si>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</si>
  <si>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</si>
  <si>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</si>
  <si>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</si>
  <si>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</si>
  <si>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Jan-Dec 2022</t>
  </si>
  <si>
    <t>Jan-Dec 2023</t>
  </si>
  <si>
    <t xml:space="preserve">   *Source: PZPM on the basis of CEP (Central Register of Vehicles)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</si>
</sst>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10"/>
      <color rgb="FFFF0000"/>
      <name val="Arial Nova"/>
      <family val="2"/>
      <charset val="238"/>
    </font>
    <font>
      <i/>
      <sz val="10"/>
      <color theme="1"/>
      <name val="Arial Nova"/>
      <family val="2"/>
      <charset val="238"/>
    </font>
    <font>
      <i/>
      <sz val="10"/>
      <color theme="1"/>
      <name val="Arial Nova"/>
      <family val="2"/>
    </font>
    <font>
      <sz val="10"/>
      <color theme="1"/>
      <name val="Arial Nova"/>
      <family val="2"/>
    </font>
    <font>
      <i/>
      <sz val="10"/>
      <color rgb="FFFF0000"/>
      <name val="Arial Nova"/>
      <family val="2"/>
    </font>
    <font>
      <sz val="11"/>
      <color theme="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b/>
      <sz val="10"/>
      <color theme="0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11" fillId="0" borderId="0" xfId="7" applyFont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5" fillId="2" borderId="33" xfId="7" applyFont="1" applyFill="1" applyBorder="1" applyAlignment="1">
      <alignment horizontal="center" vertical="center" wrapText="1"/>
    </xf>
    <xf numFmtId="0" fontId="15" fillId="2" borderId="20" xfId="7" applyFont="1" applyFill="1" applyBorder="1" applyAlignment="1">
      <alignment horizontal="center" wrapText="1"/>
    </xf>
    <xf numFmtId="0" fontId="15" fillId="2" borderId="31" xfId="7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6" fillId="2" borderId="21" xfId="7" applyFont="1" applyFill="1" applyBorder="1" applyAlignment="1">
      <alignment horizontal="center" vertical="top" wrapText="1"/>
    </xf>
    <xf numFmtId="0" fontId="16" fillId="2" borderId="18" xfId="7" applyFont="1" applyFill="1" applyBorder="1" applyAlignment="1">
      <alignment horizontal="center" vertical="center" wrapText="1"/>
    </xf>
    <xf numFmtId="0" fontId="11" fillId="0" borderId="16" xfId="7" applyFont="1" applyBorder="1" applyAlignment="1">
      <alignment horizontal="center" vertical="center"/>
    </xf>
    <xf numFmtId="0" fontId="17" fillId="0" borderId="19" xfId="7" applyFont="1" applyBorder="1" applyAlignment="1">
      <alignment vertical="center"/>
    </xf>
    <xf numFmtId="3" fontId="17" fillId="0" borderId="22" xfId="7" applyNumberFormat="1" applyFont="1" applyBorder="1" applyAlignment="1">
      <alignment vertical="center"/>
    </xf>
    <xf numFmtId="10" fontId="17" fillId="0" borderId="19" xfId="16" applyNumberFormat="1" applyFont="1" applyBorder="1" applyAlignment="1">
      <alignment vertical="center"/>
    </xf>
    <xf numFmtId="165" fontId="17" fillId="0" borderId="19" xfId="16" applyNumberFormat="1" applyFont="1" applyBorder="1" applyAlignment="1">
      <alignment vertical="center"/>
    </xf>
    <xf numFmtId="10" fontId="7" fillId="0" borderId="0" xfId="0" applyNumberFormat="1" applyFont="1"/>
    <xf numFmtId="0" fontId="18" fillId="4" borderId="16" xfId="0" applyFont="1" applyFill="1" applyBorder="1" applyAlignment="1">
      <alignment horizontal="center" vertical="center" wrapText="1"/>
    </xf>
    <xf numFmtId="0" fontId="17" fillId="4" borderId="19" xfId="7" applyFont="1" applyFill="1" applyBorder="1" applyAlignment="1">
      <alignment vertical="center"/>
    </xf>
    <xf numFmtId="3" fontId="17" fillId="4" borderId="22" xfId="7" applyNumberFormat="1" applyFont="1" applyFill="1" applyBorder="1" applyAlignment="1">
      <alignment vertical="center"/>
    </xf>
    <xf numFmtId="10" fontId="17" fillId="4" borderId="19" xfId="16" applyNumberFormat="1" applyFont="1" applyFill="1" applyBorder="1" applyAlignment="1">
      <alignment vertical="center"/>
    </xf>
    <xf numFmtId="165" fontId="17" fillId="4" borderId="19" xfId="16" applyNumberFormat="1" applyFont="1" applyFill="1" applyBorder="1" applyAlignment="1">
      <alignment vertical="center"/>
    </xf>
    <xf numFmtId="3" fontId="17" fillId="3" borderId="22" xfId="7" applyNumberFormat="1" applyFont="1" applyFill="1" applyBorder="1" applyAlignment="1">
      <alignment vertical="center"/>
    </xf>
    <xf numFmtId="10" fontId="17" fillId="3" borderId="19" xfId="16" applyNumberFormat="1" applyFont="1" applyFill="1" applyBorder="1" applyAlignment="1">
      <alignment vertical="center"/>
    </xf>
    <xf numFmtId="165" fontId="17" fillId="3" borderId="19" xfId="16" applyNumberFormat="1" applyFont="1" applyFill="1" applyBorder="1" applyAlignment="1">
      <alignment vertical="center"/>
    </xf>
    <xf numFmtId="3" fontId="9" fillId="2" borderId="22" xfId="7" applyNumberFormat="1" applyFont="1" applyFill="1" applyBorder="1" applyAlignment="1">
      <alignment vertical="center"/>
    </xf>
    <xf numFmtId="9" fontId="9" fillId="2" borderId="19" xfId="16" applyFont="1" applyFill="1" applyBorder="1" applyAlignment="1">
      <alignment vertical="center"/>
    </xf>
    <xf numFmtId="165" fontId="9" fillId="2" borderId="19" xfId="7" applyNumberFormat="1" applyFont="1" applyFill="1" applyBorder="1" applyAlignment="1">
      <alignment vertical="center"/>
    </xf>
    <xf numFmtId="0" fontId="17" fillId="0" borderId="0" xfId="7" applyFont="1"/>
    <xf numFmtId="0" fontId="19" fillId="0" borderId="0" xfId="0" applyFont="1"/>
    <xf numFmtId="0" fontId="20" fillId="0" borderId="0" xfId="0" applyFont="1"/>
    <xf numFmtId="0" fontId="10" fillId="0" borderId="0" xfId="0" applyFont="1"/>
    <xf numFmtId="0" fontId="21" fillId="0" borderId="0" xfId="6" applyFont="1" applyAlignment="1">
      <alignment horizontal="center" vertical="top"/>
    </xf>
    <xf numFmtId="1" fontId="17" fillId="0" borderId="16" xfId="16" applyNumberFormat="1" applyFont="1" applyBorder="1" applyAlignment="1">
      <alignment horizontal="center"/>
    </xf>
    <xf numFmtId="1" fontId="17" fillId="4" borderId="16" xfId="16" applyNumberFormat="1" applyFont="1" applyFill="1" applyBorder="1" applyAlignment="1">
      <alignment horizontal="center"/>
    </xf>
    <xf numFmtId="3" fontId="17" fillId="3" borderId="16" xfId="7" applyNumberFormat="1" applyFont="1" applyFill="1" applyBorder="1" applyAlignment="1">
      <alignment vertical="center"/>
    </xf>
    <xf numFmtId="0" fontId="17" fillId="3" borderId="16" xfId="7" applyFont="1" applyFill="1" applyBorder="1" applyAlignment="1">
      <alignment vertical="center"/>
    </xf>
    <xf numFmtId="3" fontId="9" fillId="2" borderId="16" xfId="7" applyNumberFormat="1" applyFont="1" applyFill="1" applyBorder="1" applyAlignment="1">
      <alignment vertical="center"/>
    </xf>
    <xf numFmtId="0" fontId="10" fillId="0" borderId="0" xfId="0" applyFont="1" applyAlignment="1">
      <alignment horizontal="right"/>
    </xf>
    <xf numFmtId="0" fontId="17" fillId="0" borderId="5" xfId="0" applyFont="1" applyBorder="1" applyAlignment="1">
      <alignment horizontal="left"/>
    </xf>
    <xf numFmtId="0" fontId="17" fillId="0" borderId="6" xfId="20" applyNumberFormat="1" applyFont="1" applyBorder="1" applyAlignment="1">
      <alignment horizontal="right"/>
    </xf>
    <xf numFmtId="165" fontId="17" fillId="0" borderId="12" xfId="20" applyNumberFormat="1" applyFont="1" applyBorder="1" applyAlignment="1">
      <alignment horizontal="right"/>
    </xf>
    <xf numFmtId="170" fontId="17" fillId="0" borderId="15" xfId="16" applyNumberFormat="1" applyFont="1" applyBorder="1"/>
    <xf numFmtId="170" fontId="22" fillId="0" borderId="5" xfId="16" applyNumberFormat="1" applyFont="1" applyBorder="1" applyAlignment="1">
      <alignment horizontal="right"/>
    </xf>
    <xf numFmtId="171" fontId="17" fillId="0" borderId="6" xfId="20" applyNumberFormat="1" applyFont="1" applyBorder="1" applyAlignment="1">
      <alignment horizontal="right"/>
    </xf>
    <xf numFmtId="170" fontId="17" fillId="0" borderId="5" xfId="16" applyNumberFormat="1" applyFont="1" applyBorder="1"/>
    <xf numFmtId="170" fontId="17" fillId="0" borderId="5" xfId="16" applyNumberFormat="1" applyFont="1" applyBorder="1" applyAlignment="1">
      <alignment horizontal="right"/>
    </xf>
    <xf numFmtId="0" fontId="17" fillId="0" borderId="5" xfId="0" applyFont="1" applyBorder="1" applyAlignment="1">
      <alignment horizontal="left" indent="1"/>
    </xf>
    <xf numFmtId="3" fontId="17" fillId="0" borderId="6" xfId="20" applyNumberFormat="1" applyFont="1" applyBorder="1" applyAlignment="1">
      <alignment horizontal="right"/>
    </xf>
    <xf numFmtId="170" fontId="10" fillId="0" borderId="5" xfId="16" applyNumberFormat="1" applyFont="1" applyBorder="1"/>
    <xf numFmtId="170" fontId="10" fillId="0" borderId="5" xfId="16" applyNumberFormat="1" applyFont="1" applyBorder="1" applyAlignment="1">
      <alignment horizontal="right"/>
    </xf>
    <xf numFmtId="168" fontId="17" fillId="0" borderId="6" xfId="20" applyNumberFormat="1" applyFont="1" applyBorder="1" applyAlignment="1">
      <alignment horizontal="right"/>
    </xf>
    <xf numFmtId="169" fontId="17" fillId="0" borderId="6" xfId="20" applyNumberFormat="1" applyFont="1" applyBorder="1" applyAlignment="1">
      <alignment horizontal="right"/>
    </xf>
    <xf numFmtId="0" fontId="17" fillId="0" borderId="8" xfId="0" applyFont="1" applyBorder="1" applyAlignment="1">
      <alignment horizontal="left" indent="1"/>
    </xf>
    <xf numFmtId="165" fontId="17" fillId="0" borderId="13" xfId="20" applyNumberFormat="1" applyFont="1" applyBorder="1" applyAlignment="1">
      <alignment horizontal="right"/>
    </xf>
    <xf numFmtId="170" fontId="17" fillId="0" borderId="8" xfId="16" applyNumberFormat="1" applyFont="1" applyBorder="1"/>
    <xf numFmtId="170" fontId="22" fillId="0" borderId="8" xfId="16" applyNumberFormat="1" applyFont="1" applyBorder="1" applyAlignment="1">
      <alignment horizontal="right"/>
    </xf>
    <xf numFmtId="0" fontId="12" fillId="0" borderId="0" xfId="7" applyFont="1" applyAlignment="1">
      <alignment vertical="center"/>
    </xf>
    <xf numFmtId="0" fontId="17" fillId="3" borderId="22" xfId="7" applyFont="1" applyFill="1" applyBorder="1" applyAlignment="1">
      <alignment vertical="center"/>
    </xf>
    <xf numFmtId="0" fontId="23" fillId="0" borderId="0" xfId="0" applyFont="1"/>
    <xf numFmtId="0" fontId="24" fillId="0" borderId="0" xfId="0" applyFont="1"/>
    <xf numFmtId="3" fontId="17" fillId="0" borderId="9" xfId="20" applyNumberFormat="1" applyFont="1" applyBorder="1" applyAlignment="1">
      <alignment horizontal="right"/>
    </xf>
    <xf numFmtId="14" fontId="10" fillId="0" borderId="0" xfId="0" applyNumberFormat="1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22" applyFont="1"/>
    <xf numFmtId="0" fontId="29" fillId="0" borderId="0" xfId="0" applyFont="1"/>
    <xf numFmtId="0" fontId="30" fillId="0" borderId="0" xfId="22" applyFont="1"/>
    <xf numFmtId="0" fontId="30" fillId="0" borderId="0" xfId="0" applyFont="1"/>
    <xf numFmtId="0" fontId="30" fillId="0" borderId="0" xfId="22" applyFont="1" applyAlignment="1">
      <alignment horizontal="right"/>
    </xf>
    <xf numFmtId="0" fontId="32" fillId="2" borderId="6" xfId="0" applyFont="1" applyFill="1" applyBorder="1" applyAlignment="1">
      <alignment wrapText="1"/>
    </xf>
    <xf numFmtId="166" fontId="32" fillId="2" borderId="4" xfId="23" applyNumberFormat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166" fontId="28" fillId="0" borderId="4" xfId="23" applyNumberFormat="1" applyFont="1" applyBorder="1" applyAlignment="1">
      <alignment horizontal="center"/>
    </xf>
    <xf numFmtId="165" fontId="28" fillId="0" borderId="4" xfId="20" applyNumberFormat="1" applyFont="1" applyBorder="1" applyAlignment="1">
      <alignment horizontal="center"/>
    </xf>
    <xf numFmtId="0" fontId="28" fillId="0" borderId="6" xfId="0" applyFont="1" applyBorder="1" applyAlignment="1">
      <alignment horizontal="left" wrapText="1" indent="1"/>
    </xf>
    <xf numFmtId="166" fontId="28" fillId="0" borderId="5" xfId="23" applyNumberFormat="1" applyFont="1" applyBorder="1" applyAlignment="1">
      <alignment horizontal="center"/>
    </xf>
    <xf numFmtId="165" fontId="28" fillId="0" borderId="5" xfId="24" applyNumberFormat="1" applyFont="1" applyBorder="1" applyAlignment="1">
      <alignment horizontal="center"/>
    </xf>
    <xf numFmtId="0" fontId="28" fillId="0" borderId="9" xfId="0" applyFont="1" applyBorder="1" applyAlignment="1">
      <alignment horizontal="left" wrapText="1" indent="1"/>
    </xf>
    <xf numFmtId="165" fontId="28" fillId="0" borderId="8" xfId="20" applyNumberFormat="1" applyFont="1" applyBorder="1" applyAlignment="1">
      <alignment horizontal="center"/>
    </xf>
    <xf numFmtId="0" fontId="32" fillId="2" borderId="4" xfId="0" applyFont="1" applyFill="1" applyBorder="1" applyAlignment="1">
      <alignment vertical="center" wrapText="1"/>
    </xf>
    <xf numFmtId="166" fontId="32" fillId="2" borderId="4" xfId="23" applyNumberFormat="1" applyFont="1" applyFill="1" applyBorder="1" applyAlignment="1">
      <alignment horizontal="center" vertical="center"/>
    </xf>
    <xf numFmtId="165" fontId="32" fillId="2" borderId="4" xfId="20" applyNumberFormat="1" applyFont="1" applyFill="1" applyBorder="1" applyAlignment="1">
      <alignment horizontal="center" vertical="center"/>
    </xf>
    <xf numFmtId="0" fontId="28" fillId="0" borderId="7" xfId="22" applyFont="1" applyBorder="1"/>
    <xf numFmtId="0" fontId="30" fillId="0" borderId="7" xfId="22" applyFont="1" applyBorder="1"/>
    <xf numFmtId="166" fontId="30" fillId="0" borderId="0" xfId="22" applyNumberFormat="1" applyFont="1"/>
    <xf numFmtId="0" fontId="31" fillId="2" borderId="1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1" fillId="3" borderId="32" xfId="7" applyFont="1" applyFill="1" applyBorder="1" applyAlignment="1">
      <alignment horizontal="center" vertical="center"/>
    </xf>
    <xf numFmtId="0" fontId="11" fillId="3" borderId="19" xfId="7" applyFont="1" applyFill="1" applyBorder="1" applyAlignment="1">
      <alignment horizontal="center" vertical="center"/>
    </xf>
    <xf numFmtId="0" fontId="9" fillId="2" borderId="32" xfId="7" applyFont="1" applyFill="1" applyBorder="1" applyAlignment="1">
      <alignment horizontal="center" vertical="top"/>
    </xf>
    <xf numFmtId="0" fontId="9" fillId="2" borderId="19" xfId="7" applyFont="1" applyFill="1" applyBorder="1" applyAlignment="1">
      <alignment horizontal="center" vertical="top"/>
    </xf>
    <xf numFmtId="0" fontId="11" fillId="0" borderId="0" xfId="7" applyFont="1" applyAlignment="1">
      <alignment horizontal="center" vertical="center"/>
    </xf>
    <xf numFmtId="0" fontId="9" fillId="2" borderId="33" xfId="7" applyFont="1" applyFill="1" applyBorder="1" applyAlignment="1">
      <alignment horizontal="center" vertical="center"/>
    </xf>
    <xf numFmtId="0" fontId="9" fillId="2" borderId="27" xfId="7" applyFont="1" applyFill="1" applyBorder="1" applyAlignment="1">
      <alignment horizontal="center" vertical="center"/>
    </xf>
    <xf numFmtId="0" fontId="9" fillId="2" borderId="20" xfId="7" applyFont="1" applyFill="1" applyBorder="1" applyAlignment="1">
      <alignment horizontal="center" vertical="center"/>
    </xf>
    <xf numFmtId="0" fontId="15" fillId="2" borderId="17" xfId="7" applyFont="1" applyFill="1" applyBorder="1" applyAlignment="1">
      <alignment horizontal="center" wrapText="1"/>
    </xf>
    <xf numFmtId="0" fontId="15" fillId="2" borderId="31" xfId="7" applyFont="1" applyFill="1" applyBorder="1" applyAlignment="1">
      <alignment horizontal="center" wrapText="1"/>
    </xf>
    <xf numFmtId="0" fontId="14" fillId="2" borderId="23" xfId="7" applyFont="1" applyFill="1" applyBorder="1" applyAlignment="1">
      <alignment horizontal="center" vertical="center"/>
    </xf>
    <xf numFmtId="0" fontId="14" fillId="2" borderId="30" xfId="7" applyFont="1" applyFill="1" applyBorder="1" applyAlignment="1">
      <alignment horizontal="center" vertical="center"/>
    </xf>
    <xf numFmtId="0" fontId="14" fillId="2" borderId="21" xfId="7" applyFont="1" applyFill="1" applyBorder="1" applyAlignment="1">
      <alignment horizontal="center" vertical="center"/>
    </xf>
    <xf numFmtId="0" fontId="15" fillId="2" borderId="33" xfId="7" applyFont="1" applyFill="1" applyBorder="1" applyAlignment="1">
      <alignment horizontal="center" vertical="center" wrapText="1"/>
    </xf>
    <xf numFmtId="0" fontId="15" fillId="2" borderId="20" xfId="7" applyFont="1" applyFill="1" applyBorder="1" applyAlignment="1">
      <alignment horizontal="center" vertical="center" wrapText="1"/>
    </xf>
    <xf numFmtId="0" fontId="15" fillId="2" borderId="34" xfId="7" applyFont="1" applyFill="1" applyBorder="1" applyAlignment="1">
      <alignment horizontal="center" vertical="center" wrapText="1"/>
    </xf>
    <xf numFmtId="0" fontId="15" fillId="2" borderId="29" xfId="7" applyFont="1" applyFill="1" applyBorder="1" applyAlignment="1">
      <alignment horizontal="center" vertical="center" wrapText="1"/>
    </xf>
    <xf numFmtId="0" fontId="14" fillId="2" borderId="31" xfId="7" applyFont="1" applyFill="1" applyBorder="1" applyAlignment="1">
      <alignment horizontal="center" vertical="top"/>
    </xf>
    <xf numFmtId="0" fontId="14" fillId="2" borderId="18" xfId="7" applyFont="1" applyFill="1" applyBorder="1" applyAlignment="1">
      <alignment horizontal="center" vertical="top"/>
    </xf>
    <xf numFmtId="0" fontId="16" fillId="2" borderId="31" xfId="7" applyFont="1" applyFill="1" applyBorder="1" applyAlignment="1">
      <alignment horizontal="center" vertical="top" wrapText="1"/>
    </xf>
    <xf numFmtId="0" fontId="16" fillId="2" borderId="18" xfId="7" applyFont="1" applyFill="1" applyBorder="1" applyAlignment="1">
      <alignment horizontal="center" vertical="top" wrapText="1"/>
    </xf>
    <xf numFmtId="0" fontId="14" fillId="2" borderId="34" xfId="7" applyFont="1" applyFill="1" applyBorder="1" applyAlignment="1">
      <alignment horizontal="center" vertical="top"/>
    </xf>
    <xf numFmtId="0" fontId="14" fillId="2" borderId="23" xfId="7" applyFont="1" applyFill="1" applyBorder="1" applyAlignment="1">
      <alignment horizontal="center" vertical="top"/>
    </xf>
    <xf numFmtId="0" fontId="9" fillId="2" borderId="33" xfId="7" applyFont="1" applyFill="1" applyBorder="1" applyAlignment="1">
      <alignment horizontal="center" wrapText="1"/>
    </xf>
    <xf numFmtId="0" fontId="9" fillId="2" borderId="34" xfId="7" applyFont="1" applyFill="1" applyBorder="1" applyAlignment="1">
      <alignment horizontal="center" wrapText="1"/>
    </xf>
    <xf numFmtId="0" fontId="9" fillId="2" borderId="17" xfId="7" applyFont="1" applyFill="1" applyBorder="1" applyAlignment="1">
      <alignment horizontal="center" wrapText="1"/>
    </xf>
    <xf numFmtId="0" fontId="9" fillId="2" borderId="31" xfId="7" applyFont="1" applyFill="1" applyBorder="1" applyAlignment="1">
      <alignment horizontal="center" wrapText="1"/>
    </xf>
    <xf numFmtId="0" fontId="14" fillId="2" borderId="0" xfId="7" applyFont="1" applyFill="1" applyAlignment="1">
      <alignment horizontal="center" vertical="center"/>
    </xf>
    <xf numFmtId="0" fontId="14" fillId="2" borderId="25" xfId="7" applyFont="1" applyFill="1" applyBorder="1" applyAlignment="1">
      <alignment horizontal="center" vertical="center"/>
    </xf>
    <xf numFmtId="0" fontId="9" fillId="2" borderId="28" xfId="7" applyFont="1" applyFill="1" applyBorder="1" applyAlignment="1">
      <alignment horizontal="center" vertical="center"/>
    </xf>
    <xf numFmtId="0" fontId="9" fillId="2" borderId="26" xfId="7" applyFont="1" applyFill="1" applyBorder="1" applyAlignment="1">
      <alignment horizontal="center" vertical="center"/>
    </xf>
    <xf numFmtId="0" fontId="14" fillId="2" borderId="24" xfId="7" applyFont="1" applyFill="1" applyBorder="1" applyAlignment="1">
      <alignment horizontal="center" vertical="center"/>
    </xf>
    <xf numFmtId="0" fontId="14" fillId="2" borderId="29" xfId="7" applyFont="1" applyFill="1" applyBorder="1" applyAlignment="1">
      <alignment horizontal="center" vertical="center"/>
    </xf>
    <xf numFmtId="0" fontId="15" fillId="2" borderId="17" xfId="7" applyFont="1" applyFill="1" applyBorder="1" applyAlignment="1">
      <alignment horizontal="center" vertical="center" wrapText="1"/>
    </xf>
    <xf numFmtId="0" fontId="15" fillId="2" borderId="31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6" fillId="2" borderId="18" xfId="7" applyFont="1" applyFill="1" applyBorder="1" applyAlignment="1">
      <alignment horizontal="center" vertical="center" wrapText="1"/>
    </xf>
    <xf numFmtId="0" fontId="11" fillId="0" borderId="0" xfId="7" applyFont="1" applyAlignment="1">
      <alignment horizont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/>
    </xf>
    <xf numFmtId="49" fontId="33" fillId="2" borderId="2" xfId="0" applyNumberFormat="1" applyFont="1" applyFill="1" applyBorder="1" applyAlignment="1">
      <alignment horizontal="center"/>
    </xf>
    <xf numFmtId="0" fontId="33" fillId="2" borderId="15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center" vertical="center" wrapText="1"/>
    </xf>
  </cellXfs>
  <cellStyles count="25">
    <cellStyle name="Dziesiętny 2" xfId="1" xr:uid="{00000000-0005-0000-0000-000001000000}"/>
    <cellStyle name="Dziesiętny 2 2" xfId="2" xr:uid="{00000000-0005-0000-0000-000002000000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23" xr:uid="{04CF1D1D-0171-439D-8A7A-8FABEE66BC0F}"/>
    <cellStyle name="Hiperłącze" xfId="6" builtinId="8"/>
    <cellStyle name="Normalny" xfId="0" builtinId="0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3" xfId="22" xr:uid="{78FD048E-5187-4514-8398-CDAD5D2D425F}"/>
    <cellStyle name="Normalny 5" xfId="12" xr:uid="{00000000-0005-0000-0000-00000D000000}"/>
    <cellStyle name="Normalny 5 2" xfId="13" xr:uid="{00000000-0005-0000-0000-00000E000000}"/>
    <cellStyle name="Normalny 6" xfId="14" xr:uid="{00000000-0005-0000-0000-00000F000000}"/>
    <cellStyle name="Normalny 7" xfId="15" xr:uid="{00000000-0005-0000-0000-000010000000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24" xr:uid="{77EDD2DC-AA21-490A-8E3E-B91392BCBDD1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542925</xdr:colOff>
      <xdr:row>21</xdr:row>
      <xdr:rowOff>66674</xdr:rowOff>
    </xdr:from>
    <xdr:to>
      <xdr:col>17</xdr:col>
      <xdr:colOff>316952</xdr:colOff>
      <xdr:row>39</xdr:row>
      <xdr:rowOff>114300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17BB343-1BC3-4202-8318-7FBD2D1CC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700" y="4200524"/>
          <a:ext cx="5260427" cy="330517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20</xdr:row>
      <xdr:rowOff>104775</xdr:rowOff>
    </xdr:from>
    <xdr:to>
      <xdr:col>7</xdr:col>
      <xdr:colOff>647700</xdr:colOff>
      <xdr:row>39</xdr:row>
      <xdr:rowOff>75217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F64F27C-D6BD-41B2-8196-BE456D3D4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4057650"/>
          <a:ext cx="5400675" cy="3408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4B76B-4E6A-4769-8F02-445524686EA0}">
  <dimension ref="A1:IV28"/>
  <sheetViews>
    <sheetView showGridLines="0" tabSelected="1" workbookViewId="0">
      <selection activeCell="D4" sqref="D4"/>
    </sheetView>
  </sheetViews>
  <sheetFormatPr defaultColWidth="9.140625" defaultRowHeight="14.25" x14ac:dyDescent="0.2"/>
  <cols>
    <col min="1" max="1" width="1.140625" style="69" customWidth="1"/>
    <col min="2" max="2" width="30.7109375" style="69" customWidth="1"/>
    <col min="3" max="8" width="11.42578125" style="69" customWidth="1"/>
    <col min="9" max="16384" width="9.140625" style="69"/>
  </cols>
  <sheetData>
    <row r="1" spans="1:256" s="67" customFormat="1" ht="12.75" x14ac:dyDescent="0.2">
      <c r="A1" s="66"/>
      <c r="C1" s="68"/>
      <c r="E1" s="66"/>
      <c r="F1" s="66"/>
      <c r="G1" s="66"/>
      <c r="H1" s="63">
        <v>45295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  <c r="IV1" s="66"/>
    </row>
    <row r="2" spans="1:256" ht="15.75" customHeight="1" x14ac:dyDescent="0.2">
      <c r="B2" s="70" t="s">
        <v>152</v>
      </c>
      <c r="H2" s="71" t="s">
        <v>153</v>
      </c>
    </row>
    <row r="3" spans="1:256" ht="24.75" customHeight="1" x14ac:dyDescent="0.2">
      <c r="B3" s="89" t="s">
        <v>154</v>
      </c>
      <c r="C3" s="90"/>
      <c r="D3" s="90"/>
      <c r="E3" s="90"/>
      <c r="F3" s="90"/>
      <c r="G3" s="90"/>
      <c r="H3" s="91"/>
    </row>
    <row r="4" spans="1:256" ht="24.75" customHeight="1" x14ac:dyDescent="0.2">
      <c r="B4" s="72"/>
      <c r="C4" s="73" t="s">
        <v>162</v>
      </c>
      <c r="D4" s="73" t="s">
        <v>163</v>
      </c>
      <c r="E4" s="74" t="s">
        <v>155</v>
      </c>
      <c r="F4" s="73" t="s">
        <v>164</v>
      </c>
      <c r="G4" s="73" t="s">
        <v>165</v>
      </c>
      <c r="H4" s="74" t="s">
        <v>155</v>
      </c>
    </row>
    <row r="5" spans="1:256" ht="24.75" customHeight="1" x14ac:dyDescent="0.2">
      <c r="B5" s="75" t="s">
        <v>156</v>
      </c>
      <c r="C5" s="76">
        <v>42117</v>
      </c>
      <c r="D5" s="76">
        <v>36872</v>
      </c>
      <c r="E5" s="77">
        <v>0.14224886092427869</v>
      </c>
      <c r="F5" s="76">
        <v>475032</v>
      </c>
      <c r="G5" s="76">
        <v>419749</v>
      </c>
      <c r="H5" s="77">
        <v>0.13170489983299549</v>
      </c>
    </row>
    <row r="6" spans="1:256" ht="24.75" customHeight="1" x14ac:dyDescent="0.2">
      <c r="B6" s="75" t="s">
        <v>157</v>
      </c>
      <c r="C6" s="76">
        <v>6280</v>
      </c>
      <c r="D6" s="76">
        <v>5731</v>
      </c>
      <c r="E6" s="77">
        <v>9.5794800209387576E-2</v>
      </c>
      <c r="F6" s="76">
        <v>64522</v>
      </c>
      <c r="G6" s="76">
        <v>62236</v>
      </c>
      <c r="H6" s="77">
        <v>3.673115238768565E-2</v>
      </c>
    </row>
    <row r="7" spans="1:256" ht="24.75" customHeight="1" x14ac:dyDescent="0.2">
      <c r="B7" s="78" t="s">
        <v>158</v>
      </c>
      <c r="C7" s="79">
        <f>C6-C8</f>
        <v>6035</v>
      </c>
      <c r="D7" s="79">
        <f>D6-D8</f>
        <v>5483</v>
      </c>
      <c r="E7" s="80">
        <f>C7/D7-1</f>
        <v>0.10067481305854464</v>
      </c>
      <c r="F7" s="79">
        <f>F6-F8</f>
        <v>62333</v>
      </c>
      <c r="G7" s="79">
        <f>G6-G8</f>
        <v>59670</v>
      </c>
      <c r="H7" s="80">
        <f>F7/G7-1</f>
        <v>4.4628791687615132E-2</v>
      </c>
    </row>
    <row r="8" spans="1:256" ht="24.75" customHeight="1" x14ac:dyDescent="0.2">
      <c r="B8" s="81" t="s">
        <v>159</v>
      </c>
      <c r="C8" s="79">
        <v>245</v>
      </c>
      <c r="D8" s="79">
        <v>248</v>
      </c>
      <c r="E8" s="82">
        <v>-1.2096774193548376E-2</v>
      </c>
      <c r="F8" s="79">
        <v>2189</v>
      </c>
      <c r="G8" s="79">
        <v>2566</v>
      </c>
      <c r="H8" s="82">
        <v>-0.14692127825409196</v>
      </c>
    </row>
    <row r="9" spans="1:256" ht="25.5" customHeight="1" x14ac:dyDescent="0.2">
      <c r="B9" s="83" t="s">
        <v>160</v>
      </c>
      <c r="C9" s="84">
        <v>48397</v>
      </c>
      <c r="D9" s="84">
        <v>42603</v>
      </c>
      <c r="E9" s="85">
        <v>0.13599981221979673</v>
      </c>
      <c r="F9" s="84">
        <v>539554</v>
      </c>
      <c r="G9" s="84">
        <v>481985</v>
      </c>
      <c r="H9" s="85">
        <v>0.11944147639449354</v>
      </c>
    </row>
    <row r="10" spans="1:256" x14ac:dyDescent="0.2">
      <c r="B10" s="86" t="s">
        <v>161</v>
      </c>
      <c r="C10" s="87"/>
      <c r="D10" s="87"/>
      <c r="E10" s="87"/>
      <c r="F10" s="87"/>
      <c r="G10" s="87"/>
      <c r="H10" s="87"/>
    </row>
    <row r="11" spans="1:256" x14ac:dyDescent="0.2">
      <c r="B11" s="70"/>
      <c r="F11" s="88"/>
      <c r="G11" s="88"/>
    </row>
    <row r="28" spans="2:2" x14ac:dyDescent="0.2">
      <c r="B28" s="70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3" customWidth="1"/>
    <col min="2" max="2" width="8.140625" style="3" customWidth="1"/>
    <col min="3" max="3" width="19.28515625" style="3" customWidth="1"/>
    <col min="4" max="14" width="10.28515625" style="3" customWidth="1"/>
    <col min="15" max="15" width="13" style="3" customWidth="1"/>
    <col min="16" max="16" width="23.140625" style="3" customWidth="1"/>
    <col min="17" max="22" width="10.28515625" style="3" customWidth="1"/>
    <col min="23" max="23" width="11.28515625" style="3" customWidth="1"/>
    <col min="24" max="16384" width="9.140625" style="3"/>
  </cols>
  <sheetData>
    <row r="1" spans="2:16" s="32" customFormat="1" ht="12.75" x14ac:dyDescent="0.2">
      <c r="B1" s="32" t="s">
        <v>3</v>
      </c>
      <c r="D1" s="64"/>
      <c r="O1" s="63">
        <v>45295</v>
      </c>
    </row>
    <row r="2" spans="2:16" x14ac:dyDescent="0.2">
      <c r="B2" s="97" t="s">
        <v>45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2:16" ht="14.45" customHeight="1" x14ac:dyDescent="0.2">
      <c r="B3" s="92" t="s">
        <v>111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2:16" ht="15" thickBo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</v>
      </c>
    </row>
    <row r="5" spans="2:16" ht="14.45" customHeight="1" x14ac:dyDescent="0.2">
      <c r="B5" s="116" t="s">
        <v>0</v>
      </c>
      <c r="C5" s="118" t="s">
        <v>1</v>
      </c>
      <c r="D5" s="99" t="s">
        <v>126</v>
      </c>
      <c r="E5" s="99"/>
      <c r="F5" s="99"/>
      <c r="G5" s="99"/>
      <c r="H5" s="122"/>
      <c r="I5" s="123" t="s">
        <v>119</v>
      </c>
      <c r="J5" s="122"/>
      <c r="K5" s="123" t="s">
        <v>128</v>
      </c>
      <c r="L5" s="99"/>
      <c r="M5" s="99"/>
      <c r="N5" s="99"/>
      <c r="O5" s="100"/>
    </row>
    <row r="6" spans="2:16" ht="14.45" customHeight="1" thickBot="1" x14ac:dyDescent="0.25">
      <c r="B6" s="117"/>
      <c r="C6" s="119"/>
      <c r="D6" s="120" t="s">
        <v>127</v>
      </c>
      <c r="E6" s="120"/>
      <c r="F6" s="120"/>
      <c r="G6" s="120"/>
      <c r="H6" s="121"/>
      <c r="I6" s="124" t="s">
        <v>120</v>
      </c>
      <c r="J6" s="121"/>
      <c r="K6" s="124" t="s">
        <v>129</v>
      </c>
      <c r="L6" s="120"/>
      <c r="M6" s="120"/>
      <c r="N6" s="120"/>
      <c r="O6" s="125"/>
    </row>
    <row r="7" spans="2:16" ht="14.45" customHeight="1" x14ac:dyDescent="0.2">
      <c r="B7" s="117"/>
      <c r="C7" s="119"/>
      <c r="D7" s="106">
        <v>2023</v>
      </c>
      <c r="E7" s="107"/>
      <c r="F7" s="106">
        <v>2022</v>
      </c>
      <c r="G7" s="107"/>
      <c r="H7" s="101" t="s">
        <v>5</v>
      </c>
      <c r="I7" s="126">
        <v>2023</v>
      </c>
      <c r="J7" s="126" t="s">
        <v>130</v>
      </c>
      <c r="K7" s="106">
        <v>2023</v>
      </c>
      <c r="L7" s="107"/>
      <c r="M7" s="106">
        <v>2022</v>
      </c>
      <c r="N7" s="107"/>
      <c r="O7" s="101" t="s">
        <v>5</v>
      </c>
    </row>
    <row r="8" spans="2:16" ht="14.45" customHeight="1" thickBot="1" x14ac:dyDescent="0.25">
      <c r="B8" s="114" t="s">
        <v>6</v>
      </c>
      <c r="C8" s="110" t="s">
        <v>7</v>
      </c>
      <c r="D8" s="108"/>
      <c r="E8" s="109"/>
      <c r="F8" s="108"/>
      <c r="G8" s="109"/>
      <c r="H8" s="102"/>
      <c r="I8" s="127"/>
      <c r="J8" s="127"/>
      <c r="K8" s="108"/>
      <c r="L8" s="109"/>
      <c r="M8" s="108"/>
      <c r="N8" s="109"/>
      <c r="O8" s="102"/>
    </row>
    <row r="9" spans="2:16" ht="14.45" customHeight="1" x14ac:dyDescent="0.2">
      <c r="B9" s="114"/>
      <c r="C9" s="110"/>
      <c r="D9" s="6" t="s">
        <v>8</v>
      </c>
      <c r="E9" s="7" t="s">
        <v>2</v>
      </c>
      <c r="F9" s="6" t="s">
        <v>8</v>
      </c>
      <c r="G9" s="7" t="s">
        <v>2</v>
      </c>
      <c r="H9" s="112" t="s">
        <v>9</v>
      </c>
      <c r="I9" s="8" t="s">
        <v>8</v>
      </c>
      <c r="J9" s="128" t="s">
        <v>131</v>
      </c>
      <c r="K9" s="6" t="s">
        <v>8</v>
      </c>
      <c r="L9" s="7" t="s">
        <v>2</v>
      </c>
      <c r="M9" s="6" t="s">
        <v>8</v>
      </c>
      <c r="N9" s="7" t="s">
        <v>2</v>
      </c>
      <c r="O9" s="112" t="s">
        <v>9</v>
      </c>
    </row>
    <row r="10" spans="2:16" ht="14.45" customHeight="1" thickBot="1" x14ac:dyDescent="0.25">
      <c r="B10" s="115"/>
      <c r="C10" s="111"/>
      <c r="D10" s="9" t="s">
        <v>10</v>
      </c>
      <c r="E10" s="10" t="s">
        <v>11</v>
      </c>
      <c r="F10" s="9" t="s">
        <v>10</v>
      </c>
      <c r="G10" s="10" t="s">
        <v>11</v>
      </c>
      <c r="H10" s="113"/>
      <c r="I10" s="11" t="s">
        <v>10</v>
      </c>
      <c r="J10" s="129"/>
      <c r="K10" s="9" t="s">
        <v>10</v>
      </c>
      <c r="L10" s="10" t="s">
        <v>11</v>
      </c>
      <c r="M10" s="9" t="s">
        <v>10</v>
      </c>
      <c r="N10" s="10" t="s">
        <v>11</v>
      </c>
      <c r="O10" s="113"/>
    </row>
    <row r="11" spans="2:16" ht="14.25" customHeight="1" thickBot="1" x14ac:dyDescent="0.25">
      <c r="B11" s="12">
        <v>1</v>
      </c>
      <c r="C11" s="13" t="s">
        <v>19</v>
      </c>
      <c r="D11" s="14">
        <v>7724</v>
      </c>
      <c r="E11" s="15">
        <v>0.18339387895624096</v>
      </c>
      <c r="F11" s="14">
        <v>6981</v>
      </c>
      <c r="G11" s="15">
        <v>0.18933065740941635</v>
      </c>
      <c r="H11" s="16">
        <v>0.10643174330325178</v>
      </c>
      <c r="I11" s="14">
        <v>7813</v>
      </c>
      <c r="J11" s="16">
        <v>-1.1391270958658661E-2</v>
      </c>
      <c r="K11" s="14">
        <v>91195</v>
      </c>
      <c r="L11" s="15">
        <v>0.19197654052779603</v>
      </c>
      <c r="M11" s="14">
        <v>73862</v>
      </c>
      <c r="N11" s="15">
        <v>0.17596706603231932</v>
      </c>
      <c r="O11" s="16">
        <v>0.23466735263058136</v>
      </c>
      <c r="P11" s="17"/>
    </row>
    <row r="12" spans="2:16" ht="14.45" customHeight="1" thickBot="1" x14ac:dyDescent="0.25">
      <c r="B12" s="18">
        <v>2</v>
      </c>
      <c r="C12" s="19" t="s">
        <v>17</v>
      </c>
      <c r="D12" s="20">
        <v>4980</v>
      </c>
      <c r="E12" s="21">
        <v>0.11824204003134127</v>
      </c>
      <c r="F12" s="20">
        <v>4625</v>
      </c>
      <c r="G12" s="21">
        <v>0.12543393360815794</v>
      </c>
      <c r="H12" s="22">
        <v>7.6756756756756861E-2</v>
      </c>
      <c r="I12" s="20">
        <v>4964</v>
      </c>
      <c r="J12" s="22">
        <v>3.2232070910556132E-3</v>
      </c>
      <c r="K12" s="20">
        <v>51478</v>
      </c>
      <c r="L12" s="21">
        <v>0.10836743629902827</v>
      </c>
      <c r="M12" s="20">
        <v>42067</v>
      </c>
      <c r="N12" s="21">
        <v>0.10021941684196985</v>
      </c>
      <c r="O12" s="22">
        <v>0.22371455059785572</v>
      </c>
      <c r="P12" s="17"/>
    </row>
    <row r="13" spans="2:16" ht="14.45" customHeight="1" thickBot="1" x14ac:dyDescent="0.25">
      <c r="B13" s="12">
        <v>3</v>
      </c>
      <c r="C13" s="13" t="s">
        <v>22</v>
      </c>
      <c r="D13" s="14">
        <v>2526</v>
      </c>
      <c r="E13" s="15">
        <v>5.9975781750836954E-2</v>
      </c>
      <c r="F13" s="14">
        <v>2247</v>
      </c>
      <c r="G13" s="15">
        <v>6.094055109568236E-2</v>
      </c>
      <c r="H13" s="16">
        <v>0.12416555407209606</v>
      </c>
      <c r="I13" s="14">
        <v>3005</v>
      </c>
      <c r="J13" s="16">
        <v>-0.15940099833610644</v>
      </c>
      <c r="K13" s="14">
        <v>36081</v>
      </c>
      <c r="L13" s="15">
        <v>7.5954883039458396E-2</v>
      </c>
      <c r="M13" s="14">
        <v>33714</v>
      </c>
      <c r="N13" s="15">
        <v>8.0319428992088132E-2</v>
      </c>
      <c r="O13" s="16">
        <v>7.0208222103577134E-2</v>
      </c>
      <c r="P13" s="17"/>
    </row>
    <row r="14" spans="2:16" ht="14.45" customHeight="1" thickBot="1" x14ac:dyDescent="0.25">
      <c r="B14" s="18">
        <v>4</v>
      </c>
      <c r="C14" s="19" t="s">
        <v>18</v>
      </c>
      <c r="D14" s="20">
        <v>2932</v>
      </c>
      <c r="E14" s="21">
        <v>6.9615594652990484E-2</v>
      </c>
      <c r="F14" s="20">
        <v>2597</v>
      </c>
      <c r="G14" s="21">
        <v>7.0432848774137552E-2</v>
      </c>
      <c r="H14" s="22">
        <v>0.12899499422410465</v>
      </c>
      <c r="I14" s="20">
        <v>2861</v>
      </c>
      <c r="J14" s="22">
        <v>2.4816497728067155E-2</v>
      </c>
      <c r="K14" s="20">
        <v>33924</v>
      </c>
      <c r="L14" s="21">
        <v>7.1414136310816959E-2</v>
      </c>
      <c r="M14" s="20">
        <v>30814</v>
      </c>
      <c r="N14" s="21">
        <v>7.3410538202592496E-2</v>
      </c>
      <c r="O14" s="22">
        <v>0.10092814954241569</v>
      </c>
      <c r="P14" s="17"/>
    </row>
    <row r="15" spans="2:16" ht="14.45" customHeight="1" thickBot="1" x14ac:dyDescent="0.25">
      <c r="B15" s="12">
        <v>5</v>
      </c>
      <c r="C15" s="13" t="s">
        <v>23</v>
      </c>
      <c r="D15" s="14">
        <v>2376</v>
      </c>
      <c r="E15" s="15">
        <v>5.6414274520977276E-2</v>
      </c>
      <c r="F15" s="14">
        <v>1889</v>
      </c>
      <c r="G15" s="15">
        <v>5.1231286613148186E-2</v>
      </c>
      <c r="H15" s="16">
        <v>0.25780836421386977</v>
      </c>
      <c r="I15" s="14">
        <v>2473</v>
      </c>
      <c r="J15" s="16">
        <v>-3.9223615042458526E-2</v>
      </c>
      <c r="K15" s="14">
        <v>26931</v>
      </c>
      <c r="L15" s="15">
        <v>5.6693022785833373E-2</v>
      </c>
      <c r="M15" s="14">
        <v>26887</v>
      </c>
      <c r="N15" s="15">
        <v>6.4054947123161704E-2</v>
      </c>
      <c r="O15" s="16">
        <v>1.6364785956037853E-3</v>
      </c>
      <c r="P15" s="17"/>
    </row>
    <row r="16" spans="2:16" ht="14.45" customHeight="1" thickBot="1" x14ac:dyDescent="0.25">
      <c r="B16" s="18">
        <v>6</v>
      </c>
      <c r="C16" s="19" t="s">
        <v>32</v>
      </c>
      <c r="D16" s="20">
        <v>2473</v>
      </c>
      <c r="E16" s="21">
        <v>5.8717382529619867E-2</v>
      </c>
      <c r="F16" s="20">
        <v>1874</v>
      </c>
      <c r="G16" s="21">
        <v>5.082447385550011E-2</v>
      </c>
      <c r="H16" s="22">
        <v>0.31963713980789765</v>
      </c>
      <c r="I16" s="20">
        <v>2484</v>
      </c>
      <c r="J16" s="22">
        <v>-4.4283413848631437E-3</v>
      </c>
      <c r="K16" s="20">
        <v>26024</v>
      </c>
      <c r="L16" s="21">
        <v>5.4783677731184428E-2</v>
      </c>
      <c r="M16" s="20">
        <v>19323</v>
      </c>
      <c r="N16" s="21">
        <v>4.6034654043249655E-2</v>
      </c>
      <c r="O16" s="22">
        <v>0.34678880091083175</v>
      </c>
    </row>
    <row r="17" spans="2:16" ht="14.45" customHeight="1" thickBot="1" x14ac:dyDescent="0.25">
      <c r="B17" s="12">
        <v>7</v>
      </c>
      <c r="C17" s="13" t="s">
        <v>16</v>
      </c>
      <c r="D17" s="14">
        <v>2311</v>
      </c>
      <c r="E17" s="15">
        <v>5.487095472137142E-2</v>
      </c>
      <c r="F17" s="14">
        <v>2299</v>
      </c>
      <c r="G17" s="15">
        <v>6.2350835322195701E-2</v>
      </c>
      <c r="H17" s="16">
        <v>5.2196607220531543E-3</v>
      </c>
      <c r="I17" s="14">
        <v>1985</v>
      </c>
      <c r="J17" s="16">
        <v>0.16423173803526447</v>
      </c>
      <c r="K17" s="14">
        <v>23240</v>
      </c>
      <c r="L17" s="15">
        <v>4.8923019922868356E-2</v>
      </c>
      <c r="M17" s="14">
        <v>23806</v>
      </c>
      <c r="N17" s="15">
        <v>5.6714846253356176E-2</v>
      </c>
      <c r="O17" s="16">
        <v>-2.377551877677897E-2</v>
      </c>
    </row>
    <row r="18" spans="2:16" ht="14.45" customHeight="1" thickBot="1" x14ac:dyDescent="0.25">
      <c r="B18" s="18">
        <v>8</v>
      </c>
      <c r="C18" s="19" t="s">
        <v>31</v>
      </c>
      <c r="D18" s="20">
        <v>2285</v>
      </c>
      <c r="E18" s="21">
        <v>5.4253626801529072E-2</v>
      </c>
      <c r="F18" s="20">
        <v>1611</v>
      </c>
      <c r="G18" s="21">
        <v>4.3691690171403778E-2</v>
      </c>
      <c r="H18" s="22">
        <v>0.41837368094351324</v>
      </c>
      <c r="I18" s="20">
        <v>1951</v>
      </c>
      <c r="J18" s="22">
        <v>0.17119425935417731</v>
      </c>
      <c r="K18" s="20">
        <v>21339</v>
      </c>
      <c r="L18" s="21">
        <v>4.4921184257060577E-2</v>
      </c>
      <c r="M18" s="20">
        <v>21356</v>
      </c>
      <c r="N18" s="21">
        <v>5.0878024724299524E-2</v>
      </c>
      <c r="O18" s="22">
        <v>-7.9602921895483014E-4</v>
      </c>
    </row>
    <row r="19" spans="2:16" ht="14.45" customHeight="1" thickBot="1" x14ac:dyDescent="0.25">
      <c r="B19" s="12">
        <v>9</v>
      </c>
      <c r="C19" s="13" t="s">
        <v>24</v>
      </c>
      <c r="D19" s="14">
        <v>2374</v>
      </c>
      <c r="E19" s="15">
        <v>5.6366787757912484E-2</v>
      </c>
      <c r="F19" s="14">
        <v>1332</v>
      </c>
      <c r="G19" s="15">
        <v>3.6124972879149488E-2</v>
      </c>
      <c r="H19" s="16">
        <v>0.78228228228228236</v>
      </c>
      <c r="I19" s="14">
        <v>1364</v>
      </c>
      <c r="J19" s="16">
        <v>0.7404692082111437</v>
      </c>
      <c r="K19" s="14">
        <v>18222</v>
      </c>
      <c r="L19" s="15">
        <v>3.8359521042792909E-2</v>
      </c>
      <c r="M19" s="14">
        <v>14559</v>
      </c>
      <c r="N19" s="15">
        <v>3.4685014139402358E-2</v>
      </c>
      <c r="O19" s="16">
        <v>0.25159695033999596</v>
      </c>
    </row>
    <row r="20" spans="2:16" ht="14.45" customHeight="1" thickBot="1" x14ac:dyDescent="0.25">
      <c r="B20" s="18">
        <v>10</v>
      </c>
      <c r="C20" s="19" t="s">
        <v>29</v>
      </c>
      <c r="D20" s="20">
        <v>1666</v>
      </c>
      <c r="E20" s="21">
        <v>3.9556473632974806E-2</v>
      </c>
      <c r="F20" s="20">
        <v>2054</v>
      </c>
      <c r="G20" s="21">
        <v>5.5706226947277067E-2</v>
      </c>
      <c r="H20" s="22">
        <v>-0.18889970788704968</v>
      </c>
      <c r="I20" s="20">
        <v>1510</v>
      </c>
      <c r="J20" s="22">
        <v>0.10331125827814569</v>
      </c>
      <c r="K20" s="20">
        <v>17844</v>
      </c>
      <c r="L20" s="21">
        <v>3.7563785176577581E-2</v>
      </c>
      <c r="M20" s="20">
        <v>20718</v>
      </c>
      <c r="N20" s="21">
        <v>4.9358068750610481E-2</v>
      </c>
      <c r="O20" s="22">
        <v>-0.138719953663481</v>
      </c>
    </row>
    <row r="21" spans="2:16" ht="14.45" customHeight="1" thickBot="1" x14ac:dyDescent="0.25">
      <c r="B21" s="12">
        <v>11</v>
      </c>
      <c r="C21" s="13" t="s">
        <v>33</v>
      </c>
      <c r="D21" s="14">
        <v>917</v>
      </c>
      <c r="E21" s="15">
        <v>2.1772680865208824E-2</v>
      </c>
      <c r="F21" s="14">
        <v>1104</v>
      </c>
      <c r="G21" s="15">
        <v>2.9941418962898675E-2</v>
      </c>
      <c r="H21" s="16">
        <v>-0.16938405797101452</v>
      </c>
      <c r="I21" s="14">
        <v>1002</v>
      </c>
      <c r="J21" s="16">
        <v>-8.4830339321357306E-2</v>
      </c>
      <c r="K21" s="14">
        <v>12542</v>
      </c>
      <c r="L21" s="15">
        <v>2.6402431836171036E-2</v>
      </c>
      <c r="M21" s="14">
        <v>10947</v>
      </c>
      <c r="N21" s="15">
        <v>2.6079871542278837E-2</v>
      </c>
      <c r="O21" s="16">
        <v>0.14570201881794098</v>
      </c>
    </row>
    <row r="22" spans="2:16" ht="14.45" customHeight="1" thickBot="1" x14ac:dyDescent="0.25">
      <c r="B22" s="18">
        <v>12</v>
      </c>
      <c r="C22" s="19" t="s">
        <v>21</v>
      </c>
      <c r="D22" s="20">
        <v>881</v>
      </c>
      <c r="E22" s="21">
        <v>2.0917919130042501E-2</v>
      </c>
      <c r="F22" s="20">
        <v>697</v>
      </c>
      <c r="G22" s="21">
        <v>1.8903232805380778E-2</v>
      </c>
      <c r="H22" s="22">
        <v>0.26398852223816349</v>
      </c>
      <c r="I22" s="20">
        <v>1043</v>
      </c>
      <c r="J22" s="22">
        <v>-0.15532118887823587</v>
      </c>
      <c r="K22" s="20">
        <v>12111</v>
      </c>
      <c r="L22" s="21">
        <v>2.5495124538978425E-2</v>
      </c>
      <c r="M22" s="20">
        <v>16435</v>
      </c>
      <c r="N22" s="21">
        <v>3.9154351767365737E-2</v>
      </c>
      <c r="O22" s="22">
        <v>-0.26309704898083364</v>
      </c>
    </row>
    <row r="23" spans="2:16" ht="14.25" customHeight="1" thickBot="1" x14ac:dyDescent="0.25">
      <c r="B23" s="12">
        <v>13</v>
      </c>
      <c r="C23" s="13" t="s">
        <v>39</v>
      </c>
      <c r="D23" s="14">
        <v>850</v>
      </c>
      <c r="E23" s="15">
        <v>2.0181874302538167E-2</v>
      </c>
      <c r="F23" s="14">
        <v>859</v>
      </c>
      <c r="G23" s="15">
        <v>2.3296810587980041E-2</v>
      </c>
      <c r="H23" s="16">
        <v>-1.0477299185098987E-2</v>
      </c>
      <c r="I23" s="14">
        <v>936</v>
      </c>
      <c r="J23" s="16">
        <v>-9.1880341880341887E-2</v>
      </c>
      <c r="K23" s="14">
        <v>11055</v>
      </c>
      <c r="L23" s="15">
        <v>2.3272116404789572E-2</v>
      </c>
      <c r="M23" s="14">
        <v>7255</v>
      </c>
      <c r="N23" s="15">
        <v>1.7284138854410613E-2</v>
      </c>
      <c r="O23" s="16">
        <v>0.52377670572019297</v>
      </c>
    </row>
    <row r="24" spans="2:16" ht="14.25" customHeight="1" thickBot="1" x14ac:dyDescent="0.25">
      <c r="B24" s="18">
        <v>14</v>
      </c>
      <c r="C24" s="19" t="s">
        <v>61</v>
      </c>
      <c r="D24" s="20">
        <v>919</v>
      </c>
      <c r="E24" s="21">
        <v>2.1820167628273619E-2</v>
      </c>
      <c r="F24" s="20">
        <v>857</v>
      </c>
      <c r="G24" s="21">
        <v>2.3242568886960295E-2</v>
      </c>
      <c r="H24" s="22">
        <v>7.234539089848302E-2</v>
      </c>
      <c r="I24" s="20">
        <v>1086</v>
      </c>
      <c r="J24" s="22">
        <v>-0.15377532228360957</v>
      </c>
      <c r="K24" s="20">
        <v>10496</v>
      </c>
      <c r="L24" s="21">
        <v>2.209535357618013E-2</v>
      </c>
      <c r="M24" s="20">
        <v>5657</v>
      </c>
      <c r="N24" s="21">
        <v>1.3477101791785091E-2</v>
      </c>
      <c r="O24" s="22">
        <v>0.85540038889870962</v>
      </c>
    </row>
    <row r="25" spans="2:16" ht="14.25" customHeight="1" thickBot="1" x14ac:dyDescent="0.25">
      <c r="B25" s="12">
        <v>15</v>
      </c>
      <c r="C25" s="13" t="s">
        <v>20</v>
      </c>
      <c r="D25" s="14">
        <v>636</v>
      </c>
      <c r="E25" s="15">
        <v>1.5100790654605029E-2</v>
      </c>
      <c r="F25" s="14">
        <v>329</v>
      </c>
      <c r="G25" s="15">
        <v>8.9227598177478839E-3</v>
      </c>
      <c r="H25" s="16">
        <v>0.93313069908814583</v>
      </c>
      <c r="I25" s="14">
        <v>850</v>
      </c>
      <c r="J25" s="16">
        <v>-0.25176470588235289</v>
      </c>
      <c r="K25" s="14">
        <v>9524</v>
      </c>
      <c r="L25" s="15">
        <v>2.0049175634483572E-2</v>
      </c>
      <c r="M25" s="14">
        <v>9343</v>
      </c>
      <c r="N25" s="15">
        <v>2.2258540222847463E-2</v>
      </c>
      <c r="O25" s="16">
        <v>1.9372792464946942E-2</v>
      </c>
    </row>
    <row r="26" spans="2:16" ht="14.45" customHeight="1" thickBot="1" x14ac:dyDescent="0.25">
      <c r="B26" s="18">
        <v>16</v>
      </c>
      <c r="C26" s="19" t="s">
        <v>27</v>
      </c>
      <c r="D26" s="20">
        <v>639</v>
      </c>
      <c r="E26" s="21">
        <v>1.5172020799202223E-2</v>
      </c>
      <c r="F26" s="20">
        <v>737</v>
      </c>
      <c r="G26" s="21">
        <v>1.9988066825775655E-2</v>
      </c>
      <c r="H26" s="22">
        <v>-0.13297150610583441</v>
      </c>
      <c r="I26" s="20">
        <v>707</v>
      </c>
      <c r="J26" s="22">
        <v>-9.6181046676096171E-2</v>
      </c>
      <c r="K26" s="20">
        <v>8792</v>
      </c>
      <c r="L26" s="21">
        <v>1.8508226814193569E-2</v>
      </c>
      <c r="M26" s="20">
        <v>9795</v>
      </c>
      <c r="N26" s="21">
        <v>2.3335374235555057E-2</v>
      </c>
      <c r="O26" s="22">
        <v>-0.10239918325676367</v>
      </c>
    </row>
    <row r="27" spans="2:16" ht="14.45" customHeight="1" thickBot="1" x14ac:dyDescent="0.25">
      <c r="B27" s="12">
        <v>17</v>
      </c>
      <c r="C27" s="13" t="s">
        <v>104</v>
      </c>
      <c r="D27" s="14">
        <v>960</v>
      </c>
      <c r="E27" s="15">
        <v>2.279364627110193E-2</v>
      </c>
      <c r="F27" s="14">
        <v>184</v>
      </c>
      <c r="G27" s="15">
        <v>4.9902364938164464E-3</v>
      </c>
      <c r="H27" s="16">
        <v>4.2173913043478262</v>
      </c>
      <c r="I27" s="14">
        <v>632</v>
      </c>
      <c r="J27" s="16">
        <v>0.518987341772152</v>
      </c>
      <c r="K27" s="14">
        <v>8779</v>
      </c>
      <c r="L27" s="15">
        <v>1.8480860236784049E-2</v>
      </c>
      <c r="M27" s="14">
        <v>3073</v>
      </c>
      <c r="N27" s="15">
        <v>7.3210418607310562E-3</v>
      </c>
      <c r="O27" s="16">
        <v>1.8568174422388544</v>
      </c>
    </row>
    <row r="28" spans="2:16" ht="14.45" customHeight="1" thickBot="1" x14ac:dyDescent="0.25">
      <c r="B28" s="18">
        <v>18</v>
      </c>
      <c r="C28" s="19" t="s">
        <v>30</v>
      </c>
      <c r="D28" s="20">
        <v>744</v>
      </c>
      <c r="E28" s="21">
        <v>1.7665075860103997E-2</v>
      </c>
      <c r="F28" s="20">
        <v>499</v>
      </c>
      <c r="G28" s="21">
        <v>1.3533304404426122E-2</v>
      </c>
      <c r="H28" s="22">
        <v>0.49098196392785565</v>
      </c>
      <c r="I28" s="20">
        <v>737</v>
      </c>
      <c r="J28" s="22">
        <v>9.4979647218453866E-3</v>
      </c>
      <c r="K28" s="20">
        <v>8415</v>
      </c>
      <c r="L28" s="21">
        <v>1.7714596069317436E-2</v>
      </c>
      <c r="M28" s="20">
        <v>5149</v>
      </c>
      <c r="N28" s="21">
        <v>1.2266854715556202E-2</v>
      </c>
      <c r="O28" s="22">
        <v>0.63429792192658763</v>
      </c>
    </row>
    <row r="29" spans="2:16" ht="14.45" customHeight="1" thickBot="1" x14ac:dyDescent="0.25">
      <c r="B29" s="12">
        <v>19</v>
      </c>
      <c r="C29" s="13" t="s">
        <v>25</v>
      </c>
      <c r="D29" s="14">
        <v>426</v>
      </c>
      <c r="E29" s="15">
        <v>1.0114680532801481E-2</v>
      </c>
      <c r="F29" s="14">
        <v>573</v>
      </c>
      <c r="G29" s="15">
        <v>1.554024734215665E-2</v>
      </c>
      <c r="H29" s="16">
        <v>-0.25654450261780104</v>
      </c>
      <c r="I29" s="14">
        <v>661</v>
      </c>
      <c r="J29" s="16">
        <v>-0.35552193645990926</v>
      </c>
      <c r="K29" s="14">
        <v>6638</v>
      </c>
      <c r="L29" s="15">
        <v>1.3973795449569714E-2</v>
      </c>
      <c r="M29" s="14">
        <v>6028</v>
      </c>
      <c r="N29" s="15">
        <v>1.4360963337613669E-2</v>
      </c>
      <c r="O29" s="16">
        <v>0.10119442601194417</v>
      </c>
      <c r="P29" s="2"/>
    </row>
    <row r="30" spans="2:16" ht="14.45" customHeight="1" thickBot="1" x14ac:dyDescent="0.25">
      <c r="B30" s="18">
        <v>20</v>
      </c>
      <c r="C30" s="19" t="s">
        <v>28</v>
      </c>
      <c r="D30" s="20">
        <v>493</v>
      </c>
      <c r="E30" s="21">
        <v>1.1705487095472138E-2</v>
      </c>
      <c r="F30" s="20">
        <v>527</v>
      </c>
      <c r="G30" s="21">
        <v>1.4292688218702538E-2</v>
      </c>
      <c r="H30" s="22">
        <v>-6.4516129032258118E-2</v>
      </c>
      <c r="I30" s="20">
        <v>505</v>
      </c>
      <c r="J30" s="22">
        <v>-2.3762376237623783E-2</v>
      </c>
      <c r="K30" s="20">
        <v>5701</v>
      </c>
      <c r="L30" s="21">
        <v>1.2001296754744943E-2</v>
      </c>
      <c r="M30" s="20">
        <v>6127</v>
      </c>
      <c r="N30" s="21">
        <v>1.4596818574910244E-2</v>
      </c>
      <c r="O30" s="22">
        <v>-6.9528317284152097E-2</v>
      </c>
      <c r="P30" s="2"/>
    </row>
    <row r="31" spans="2:16" ht="14.45" customHeight="1" thickBot="1" x14ac:dyDescent="0.25">
      <c r="B31" s="93" t="s">
        <v>42</v>
      </c>
      <c r="C31" s="94"/>
      <c r="D31" s="23">
        <f>SUM(D11:D30)</f>
        <v>39112</v>
      </c>
      <c r="E31" s="24">
        <f>D31/D33</f>
        <v>0.92865113849514447</v>
      </c>
      <c r="F31" s="23">
        <f>SUM(F11:F30)</f>
        <v>33875</v>
      </c>
      <c r="G31" s="24">
        <f>F31/F33</f>
        <v>0.91871881102191366</v>
      </c>
      <c r="H31" s="25">
        <f>D31/F31-1</f>
        <v>0.15459778597785978</v>
      </c>
      <c r="I31" s="23">
        <f>SUM(I11:I30)</f>
        <v>38569</v>
      </c>
      <c r="J31" s="24">
        <f>D31/I31-1</f>
        <v>1.4078664212191061E-2</v>
      </c>
      <c r="K31" s="23">
        <f>SUM(K11:K30)</f>
        <v>440331</v>
      </c>
      <c r="L31" s="24">
        <f>K31/K33</f>
        <v>0.92695018440862931</v>
      </c>
      <c r="M31" s="23">
        <f>SUM(M11:M30)</f>
        <v>386915</v>
      </c>
      <c r="N31" s="24">
        <f>M31/M33</f>
        <v>0.92177706200610365</v>
      </c>
      <c r="O31" s="25">
        <f>K31/M31-1</f>
        <v>0.13805616220616934</v>
      </c>
    </row>
    <row r="32" spans="2:16" ht="14.45" customHeight="1" thickBot="1" x14ac:dyDescent="0.25">
      <c r="B32" s="93" t="s">
        <v>12</v>
      </c>
      <c r="C32" s="94"/>
      <c r="D32" s="23">
        <f>D33-SUM(D11:D30)</f>
        <v>3005</v>
      </c>
      <c r="E32" s="24">
        <f>D32/D33</f>
        <v>7.1348861504855518E-2</v>
      </c>
      <c r="F32" s="23">
        <f>F33-SUM(F11:F30)</f>
        <v>2997</v>
      </c>
      <c r="G32" s="24">
        <f>F32/F33</f>
        <v>8.1281188978086352E-2</v>
      </c>
      <c r="H32" s="25">
        <f>D32/F32-1</f>
        <v>2.6693360026692758E-3</v>
      </c>
      <c r="I32" s="23">
        <f>I33-SUM(I11:I30)</f>
        <v>3116</v>
      </c>
      <c r="J32" s="24">
        <f>D32/I32-1</f>
        <v>-3.5622593068035946E-2</v>
      </c>
      <c r="K32" s="23">
        <f>K33-SUM(K11:K30)</f>
        <v>34701</v>
      </c>
      <c r="L32" s="24">
        <f>K32/K33</f>
        <v>7.3049815591370693E-2</v>
      </c>
      <c r="M32" s="23">
        <f>M33-SUM(M11:M30)</f>
        <v>32834</v>
      </c>
      <c r="N32" s="24">
        <f>M32/M33</f>
        <v>7.8222937993896346E-2</v>
      </c>
      <c r="O32" s="25">
        <f>K32/M32-1</f>
        <v>5.6861789608332769E-2</v>
      </c>
    </row>
    <row r="33" spans="2:22" ht="14.45" customHeight="1" thickBot="1" x14ac:dyDescent="0.25">
      <c r="B33" s="95" t="s">
        <v>13</v>
      </c>
      <c r="C33" s="96"/>
      <c r="D33" s="26">
        <v>42117</v>
      </c>
      <c r="E33" s="27">
        <v>1</v>
      </c>
      <c r="F33" s="26">
        <v>36872</v>
      </c>
      <c r="G33" s="27">
        <v>0.99999999999999956</v>
      </c>
      <c r="H33" s="28">
        <v>0.14224886092427869</v>
      </c>
      <c r="I33" s="26">
        <v>41685</v>
      </c>
      <c r="J33" s="28">
        <v>1.0363440086361919E-2</v>
      </c>
      <c r="K33" s="26">
        <v>475032</v>
      </c>
      <c r="L33" s="27">
        <v>1</v>
      </c>
      <c r="M33" s="26">
        <v>419749</v>
      </c>
      <c r="N33" s="27">
        <v>0.99999999999999933</v>
      </c>
      <c r="O33" s="28">
        <v>0.13170489983299549</v>
      </c>
      <c r="P33" s="29"/>
      <c r="Q33" s="29"/>
    </row>
    <row r="34" spans="2:22" ht="14.45" customHeight="1" x14ac:dyDescent="0.2">
      <c r="B34" s="30" t="s">
        <v>69</v>
      </c>
    </row>
    <row r="35" spans="2:22" x14ac:dyDescent="0.2">
      <c r="B35" s="31" t="s">
        <v>68</v>
      </c>
    </row>
    <row r="37" spans="2:22" x14ac:dyDescent="0.2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22" x14ac:dyDescent="0.2">
      <c r="B38" s="97" t="s">
        <v>137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32"/>
      <c r="N38" s="32"/>
      <c r="O38" s="97" t="s">
        <v>102</v>
      </c>
      <c r="P38" s="97"/>
      <c r="Q38" s="97"/>
      <c r="R38" s="97"/>
      <c r="S38" s="97"/>
      <c r="T38" s="97"/>
      <c r="U38" s="97"/>
      <c r="V38" s="97"/>
    </row>
    <row r="39" spans="2:22" x14ac:dyDescent="0.2">
      <c r="B39" s="92" t="s">
        <v>138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32"/>
      <c r="N39" s="32"/>
      <c r="O39" s="92" t="s">
        <v>112</v>
      </c>
      <c r="P39" s="92"/>
      <c r="Q39" s="92"/>
      <c r="R39" s="92"/>
      <c r="S39" s="92"/>
      <c r="T39" s="92"/>
      <c r="U39" s="92"/>
      <c r="V39" s="92"/>
    </row>
    <row r="40" spans="2:22" ht="15" customHeight="1" thickBot="1" x14ac:dyDescent="0.25">
      <c r="B40" s="33"/>
      <c r="C40" s="33"/>
      <c r="D40" s="33"/>
      <c r="E40" s="33"/>
      <c r="F40" s="33"/>
      <c r="G40" s="33"/>
      <c r="H40" s="33"/>
      <c r="I40" s="33"/>
      <c r="J40" s="33"/>
      <c r="K40" s="29"/>
      <c r="L40" s="5" t="s">
        <v>4</v>
      </c>
      <c r="O40" s="33"/>
      <c r="P40" s="33"/>
      <c r="Q40" s="33"/>
      <c r="R40" s="33"/>
      <c r="S40" s="33"/>
      <c r="T40" s="33"/>
      <c r="U40" s="29"/>
      <c r="V40" s="5" t="s">
        <v>4</v>
      </c>
    </row>
    <row r="41" spans="2:22" x14ac:dyDescent="0.2">
      <c r="B41" s="116" t="s">
        <v>0</v>
      </c>
      <c r="C41" s="118" t="s">
        <v>41</v>
      </c>
      <c r="D41" s="98" t="s">
        <v>126</v>
      </c>
      <c r="E41" s="99"/>
      <c r="F41" s="99"/>
      <c r="G41" s="99"/>
      <c r="H41" s="99"/>
      <c r="I41" s="100"/>
      <c r="J41" s="99" t="s">
        <v>119</v>
      </c>
      <c r="K41" s="99"/>
      <c r="L41" s="100"/>
      <c r="O41" s="116" t="s">
        <v>0</v>
      </c>
      <c r="P41" s="118" t="s">
        <v>41</v>
      </c>
      <c r="Q41" s="98" t="s">
        <v>136</v>
      </c>
      <c r="R41" s="99"/>
      <c r="S41" s="99"/>
      <c r="T41" s="99"/>
      <c r="U41" s="99"/>
      <c r="V41" s="100"/>
    </row>
    <row r="42" spans="2:22" ht="15" customHeight="1" thickBot="1" x14ac:dyDescent="0.25">
      <c r="B42" s="117"/>
      <c r="C42" s="119"/>
      <c r="D42" s="103" t="s">
        <v>127</v>
      </c>
      <c r="E42" s="104"/>
      <c r="F42" s="104"/>
      <c r="G42" s="104"/>
      <c r="H42" s="104"/>
      <c r="I42" s="105"/>
      <c r="J42" s="104" t="s">
        <v>120</v>
      </c>
      <c r="K42" s="104"/>
      <c r="L42" s="105"/>
      <c r="O42" s="117"/>
      <c r="P42" s="119"/>
      <c r="Q42" s="103" t="s">
        <v>139</v>
      </c>
      <c r="R42" s="104"/>
      <c r="S42" s="104"/>
      <c r="T42" s="104"/>
      <c r="U42" s="104"/>
      <c r="V42" s="105"/>
    </row>
    <row r="43" spans="2:22" ht="15" customHeight="1" x14ac:dyDescent="0.2">
      <c r="B43" s="117"/>
      <c r="C43" s="119"/>
      <c r="D43" s="106">
        <v>2023</v>
      </c>
      <c r="E43" s="107"/>
      <c r="F43" s="106">
        <v>2022</v>
      </c>
      <c r="G43" s="107"/>
      <c r="H43" s="101" t="s">
        <v>5</v>
      </c>
      <c r="I43" s="101" t="s">
        <v>47</v>
      </c>
      <c r="J43" s="101">
        <v>2022</v>
      </c>
      <c r="K43" s="101" t="s">
        <v>130</v>
      </c>
      <c r="L43" s="101" t="s">
        <v>134</v>
      </c>
      <c r="O43" s="117"/>
      <c r="P43" s="119"/>
      <c r="Q43" s="106">
        <v>2023</v>
      </c>
      <c r="R43" s="107"/>
      <c r="S43" s="106">
        <v>2022</v>
      </c>
      <c r="T43" s="107"/>
      <c r="U43" s="101" t="s">
        <v>5</v>
      </c>
      <c r="V43" s="101" t="s">
        <v>63</v>
      </c>
    </row>
    <row r="44" spans="2:22" ht="15" customHeight="1" thickBot="1" x14ac:dyDescent="0.25">
      <c r="B44" s="114" t="s">
        <v>6</v>
      </c>
      <c r="C44" s="110" t="s">
        <v>41</v>
      </c>
      <c r="D44" s="108"/>
      <c r="E44" s="109"/>
      <c r="F44" s="108"/>
      <c r="G44" s="109"/>
      <c r="H44" s="102"/>
      <c r="I44" s="102"/>
      <c r="J44" s="102"/>
      <c r="K44" s="102"/>
      <c r="L44" s="102"/>
      <c r="O44" s="114" t="s">
        <v>6</v>
      </c>
      <c r="P44" s="110" t="s">
        <v>41</v>
      </c>
      <c r="Q44" s="108"/>
      <c r="R44" s="109"/>
      <c r="S44" s="108"/>
      <c r="T44" s="109"/>
      <c r="U44" s="102"/>
      <c r="V44" s="102"/>
    </row>
    <row r="45" spans="2:22" ht="15" customHeight="1" x14ac:dyDescent="0.2">
      <c r="B45" s="114"/>
      <c r="C45" s="110"/>
      <c r="D45" s="6" t="s">
        <v>8</v>
      </c>
      <c r="E45" s="7" t="s">
        <v>2</v>
      </c>
      <c r="F45" s="6" t="s">
        <v>8</v>
      </c>
      <c r="G45" s="7" t="s">
        <v>2</v>
      </c>
      <c r="H45" s="112" t="s">
        <v>9</v>
      </c>
      <c r="I45" s="112" t="s">
        <v>48</v>
      </c>
      <c r="J45" s="112" t="s">
        <v>8</v>
      </c>
      <c r="K45" s="112" t="s">
        <v>131</v>
      </c>
      <c r="L45" s="112" t="s">
        <v>135</v>
      </c>
      <c r="O45" s="114"/>
      <c r="P45" s="110"/>
      <c r="Q45" s="6" t="s">
        <v>8</v>
      </c>
      <c r="R45" s="7" t="s">
        <v>2</v>
      </c>
      <c r="S45" s="6" t="s">
        <v>8</v>
      </c>
      <c r="T45" s="7" t="s">
        <v>2</v>
      </c>
      <c r="U45" s="112" t="s">
        <v>9</v>
      </c>
      <c r="V45" s="112" t="s">
        <v>64</v>
      </c>
    </row>
    <row r="46" spans="2:22" ht="15" customHeight="1" thickBot="1" x14ac:dyDescent="0.25">
      <c r="B46" s="115"/>
      <c r="C46" s="111"/>
      <c r="D46" s="9" t="s">
        <v>10</v>
      </c>
      <c r="E46" s="10" t="s">
        <v>11</v>
      </c>
      <c r="F46" s="9" t="s">
        <v>10</v>
      </c>
      <c r="G46" s="10" t="s">
        <v>11</v>
      </c>
      <c r="H46" s="113"/>
      <c r="I46" s="113"/>
      <c r="J46" s="113" t="s">
        <v>10</v>
      </c>
      <c r="K46" s="113"/>
      <c r="L46" s="113"/>
      <c r="O46" s="115"/>
      <c r="P46" s="111"/>
      <c r="Q46" s="9" t="s">
        <v>10</v>
      </c>
      <c r="R46" s="10" t="s">
        <v>11</v>
      </c>
      <c r="S46" s="9" t="s">
        <v>10</v>
      </c>
      <c r="T46" s="10" t="s">
        <v>11</v>
      </c>
      <c r="U46" s="113"/>
      <c r="V46" s="113"/>
    </row>
    <row r="47" spans="2:22" ht="15" thickBot="1" x14ac:dyDescent="0.25">
      <c r="B47" s="12">
        <v>1</v>
      </c>
      <c r="C47" s="13" t="s">
        <v>50</v>
      </c>
      <c r="D47" s="14">
        <v>2768</v>
      </c>
      <c r="E47" s="15">
        <v>6.5721680081677239E-2</v>
      </c>
      <c r="F47" s="14">
        <v>1769</v>
      </c>
      <c r="G47" s="15">
        <v>4.7976784551963553E-2</v>
      </c>
      <c r="H47" s="16">
        <v>0.56472583380440922</v>
      </c>
      <c r="I47" s="34">
        <v>0</v>
      </c>
      <c r="J47" s="14">
        <v>2866</v>
      </c>
      <c r="K47" s="16">
        <v>-3.4193998604326592E-2</v>
      </c>
      <c r="L47" s="34">
        <v>0</v>
      </c>
      <c r="O47" s="12">
        <v>1</v>
      </c>
      <c r="P47" s="13" t="s">
        <v>50</v>
      </c>
      <c r="Q47" s="14">
        <v>26850</v>
      </c>
      <c r="R47" s="15">
        <v>5.6522507957358664E-2</v>
      </c>
      <c r="S47" s="14">
        <v>21371</v>
      </c>
      <c r="T47" s="15">
        <v>5.0913760366314155E-2</v>
      </c>
      <c r="U47" s="16">
        <v>0.25637546207477424</v>
      </c>
      <c r="V47" s="34">
        <v>0</v>
      </c>
    </row>
    <row r="48" spans="2:22" ht="15" customHeight="1" thickBot="1" x14ac:dyDescent="0.25">
      <c r="B48" s="18">
        <v>2</v>
      </c>
      <c r="C48" s="19" t="s">
        <v>35</v>
      </c>
      <c r="D48" s="20">
        <v>1888</v>
      </c>
      <c r="E48" s="21">
        <v>4.482750433316713E-2</v>
      </c>
      <c r="F48" s="20">
        <v>980</v>
      </c>
      <c r="G48" s="21">
        <v>2.657843349967455E-2</v>
      </c>
      <c r="H48" s="22">
        <v>0.92653061224489797</v>
      </c>
      <c r="I48" s="35">
        <v>2</v>
      </c>
      <c r="J48" s="20">
        <v>1440</v>
      </c>
      <c r="K48" s="22">
        <v>0.31111111111111112</v>
      </c>
      <c r="L48" s="35">
        <v>0</v>
      </c>
      <c r="O48" s="18">
        <v>2</v>
      </c>
      <c r="P48" s="19" t="s">
        <v>35</v>
      </c>
      <c r="Q48" s="20">
        <v>15800</v>
      </c>
      <c r="R48" s="21">
        <v>3.326091715926506E-2</v>
      </c>
      <c r="S48" s="20">
        <v>10893</v>
      </c>
      <c r="T48" s="21">
        <v>2.5951223231026162E-2</v>
      </c>
      <c r="U48" s="22">
        <v>0.45047278068484342</v>
      </c>
      <c r="V48" s="35">
        <v>3</v>
      </c>
    </row>
    <row r="49" spans="2:22" ht="15" customHeight="1" thickBot="1" x14ac:dyDescent="0.25">
      <c r="B49" s="12">
        <v>3</v>
      </c>
      <c r="C49" s="13" t="s">
        <v>82</v>
      </c>
      <c r="D49" s="14">
        <v>1277</v>
      </c>
      <c r="E49" s="15">
        <v>3.0320298216872047E-2</v>
      </c>
      <c r="F49" s="14">
        <v>1275</v>
      </c>
      <c r="G49" s="15">
        <v>3.4579084400086786E-2</v>
      </c>
      <c r="H49" s="16">
        <v>1.5686274509802978E-3</v>
      </c>
      <c r="I49" s="34">
        <v>0</v>
      </c>
      <c r="J49" s="14">
        <v>1112</v>
      </c>
      <c r="K49" s="16">
        <v>0.14838129496402885</v>
      </c>
      <c r="L49" s="34">
        <v>0</v>
      </c>
      <c r="O49" s="12">
        <v>3</v>
      </c>
      <c r="P49" s="13" t="s">
        <v>38</v>
      </c>
      <c r="Q49" s="14">
        <v>13459</v>
      </c>
      <c r="R49" s="15">
        <v>2.8332828104211928E-2</v>
      </c>
      <c r="S49" s="14">
        <v>12478</v>
      </c>
      <c r="T49" s="15">
        <v>2.9727289403905666E-2</v>
      </c>
      <c r="U49" s="16">
        <v>7.8618368328257748E-2</v>
      </c>
      <c r="V49" s="34">
        <v>-1</v>
      </c>
    </row>
    <row r="50" spans="2:22" ht="15" thickBot="1" x14ac:dyDescent="0.25">
      <c r="B50" s="18">
        <v>4</v>
      </c>
      <c r="C50" s="19" t="s">
        <v>51</v>
      </c>
      <c r="D50" s="20">
        <v>1119</v>
      </c>
      <c r="E50" s="21">
        <v>2.6568843934753186E-2</v>
      </c>
      <c r="F50" s="20">
        <v>472</v>
      </c>
      <c r="G50" s="21">
        <v>1.2801041440659579E-2</v>
      </c>
      <c r="H50" s="22">
        <v>1.3707627118644066</v>
      </c>
      <c r="I50" s="35">
        <v>12</v>
      </c>
      <c r="J50" s="20">
        <v>1101</v>
      </c>
      <c r="K50" s="22">
        <v>1.6348773841961872E-2</v>
      </c>
      <c r="L50" s="35">
        <v>0</v>
      </c>
      <c r="O50" s="18">
        <v>4</v>
      </c>
      <c r="P50" s="19" t="s">
        <v>82</v>
      </c>
      <c r="Q50" s="20">
        <v>13402</v>
      </c>
      <c r="R50" s="21">
        <v>2.8212836187877868E-2</v>
      </c>
      <c r="S50" s="20">
        <v>9033</v>
      </c>
      <c r="T50" s="21">
        <v>2.1520003621211724E-2</v>
      </c>
      <c r="U50" s="22">
        <v>0.48367098416915755</v>
      </c>
      <c r="V50" s="35">
        <v>5</v>
      </c>
    </row>
    <row r="51" spans="2:22" ht="15" customHeight="1" thickBot="1" x14ac:dyDescent="0.25">
      <c r="B51" s="12">
        <v>5</v>
      </c>
      <c r="C51" s="13" t="s">
        <v>40</v>
      </c>
      <c r="D51" s="14">
        <v>1101</v>
      </c>
      <c r="E51" s="15">
        <v>2.6141463067170027E-2</v>
      </c>
      <c r="F51" s="14">
        <v>661</v>
      </c>
      <c r="G51" s="15">
        <v>1.7926882187025386E-2</v>
      </c>
      <c r="H51" s="16">
        <v>0.66565809379727692</v>
      </c>
      <c r="I51" s="34">
        <v>5</v>
      </c>
      <c r="J51" s="14">
        <v>1021</v>
      </c>
      <c r="K51" s="16">
        <v>7.8354554358472051E-2</v>
      </c>
      <c r="L51" s="34">
        <v>1</v>
      </c>
      <c r="O51" s="12">
        <v>5</v>
      </c>
      <c r="P51" s="13" t="s">
        <v>40</v>
      </c>
      <c r="Q51" s="14">
        <v>12453</v>
      </c>
      <c r="R51" s="15">
        <v>2.6215076036982771E-2</v>
      </c>
      <c r="S51" s="14">
        <v>11176</v>
      </c>
      <c r="T51" s="15">
        <v>2.6625435677035562E-2</v>
      </c>
      <c r="U51" s="16">
        <v>0.11426270579813891</v>
      </c>
      <c r="V51" s="34">
        <v>-2</v>
      </c>
    </row>
    <row r="52" spans="2:22" ht="15" thickBot="1" x14ac:dyDescent="0.25">
      <c r="B52" s="18">
        <v>6</v>
      </c>
      <c r="C52" s="19" t="s">
        <v>38</v>
      </c>
      <c r="D52" s="20">
        <v>970</v>
      </c>
      <c r="E52" s="21">
        <v>2.303108008642591E-2</v>
      </c>
      <c r="F52" s="20">
        <v>1394</v>
      </c>
      <c r="G52" s="21">
        <v>3.7806465610761557E-2</v>
      </c>
      <c r="H52" s="22">
        <v>-0.30416068866571022</v>
      </c>
      <c r="I52" s="35">
        <v>-4</v>
      </c>
      <c r="J52" s="20">
        <v>455</v>
      </c>
      <c r="K52" s="22">
        <v>1.1318681318681318</v>
      </c>
      <c r="L52" s="35">
        <v>14</v>
      </c>
      <c r="O52" s="18">
        <v>6</v>
      </c>
      <c r="P52" s="19" t="s">
        <v>51</v>
      </c>
      <c r="Q52" s="20">
        <v>10699</v>
      </c>
      <c r="R52" s="21">
        <v>2.2522693208036512E-2</v>
      </c>
      <c r="S52" s="20">
        <v>9197</v>
      </c>
      <c r="T52" s="21">
        <v>2.1910713307238372E-2</v>
      </c>
      <c r="U52" s="22">
        <v>0.16331412417092528</v>
      </c>
      <c r="V52" s="35">
        <v>1</v>
      </c>
    </row>
    <row r="53" spans="2:22" ht="15" thickBot="1" x14ac:dyDescent="0.25">
      <c r="B53" s="12">
        <v>7</v>
      </c>
      <c r="C53" s="13" t="s">
        <v>140</v>
      </c>
      <c r="D53" s="14">
        <v>940</v>
      </c>
      <c r="E53" s="15">
        <v>2.2318778640453972E-2</v>
      </c>
      <c r="F53" s="14">
        <v>325</v>
      </c>
      <c r="G53" s="15">
        <v>8.8142764157083959E-3</v>
      </c>
      <c r="H53" s="16">
        <v>1.8923076923076922</v>
      </c>
      <c r="I53" s="34">
        <v>19</v>
      </c>
      <c r="J53" s="14">
        <v>292</v>
      </c>
      <c r="K53" s="16">
        <v>2.2191780821917808</v>
      </c>
      <c r="L53" s="34">
        <v>33</v>
      </c>
      <c r="O53" s="12">
        <v>7</v>
      </c>
      <c r="P53" s="13" t="s">
        <v>52</v>
      </c>
      <c r="Q53" s="14">
        <v>10629</v>
      </c>
      <c r="R53" s="15">
        <v>2.2375334714292931E-2</v>
      </c>
      <c r="S53" s="14">
        <v>8018</v>
      </c>
      <c r="T53" s="15">
        <v>1.9101891844888256E-2</v>
      </c>
      <c r="U53" s="16">
        <v>0.32564230481416812</v>
      </c>
      <c r="V53" s="34">
        <v>3</v>
      </c>
    </row>
    <row r="54" spans="2:22" ht="15" thickBot="1" x14ac:dyDescent="0.25">
      <c r="B54" s="18">
        <v>8</v>
      </c>
      <c r="C54" s="19" t="s">
        <v>52</v>
      </c>
      <c r="D54" s="20">
        <v>901</v>
      </c>
      <c r="E54" s="21">
        <v>2.1392786760690459E-2</v>
      </c>
      <c r="F54" s="20">
        <v>219</v>
      </c>
      <c r="G54" s="21">
        <v>5.9394662616619655E-3</v>
      </c>
      <c r="H54" s="22">
        <v>3.1141552511415522</v>
      </c>
      <c r="I54" s="35">
        <v>41</v>
      </c>
      <c r="J54" s="20">
        <v>1030</v>
      </c>
      <c r="K54" s="22">
        <v>-0.12524271844660195</v>
      </c>
      <c r="L54" s="35">
        <v>-3</v>
      </c>
      <c r="O54" s="18">
        <v>8</v>
      </c>
      <c r="P54" s="19" t="s">
        <v>37</v>
      </c>
      <c r="Q54" s="20">
        <v>9100</v>
      </c>
      <c r="R54" s="21">
        <v>1.9156604186665319E-2</v>
      </c>
      <c r="S54" s="20">
        <v>10958</v>
      </c>
      <c r="T54" s="21">
        <v>2.6106077679756236E-2</v>
      </c>
      <c r="U54" s="22">
        <v>-0.1695564884102938</v>
      </c>
      <c r="V54" s="35">
        <v>-4</v>
      </c>
    </row>
    <row r="55" spans="2:22" ht="15" thickBot="1" x14ac:dyDescent="0.25">
      <c r="B55" s="12">
        <v>9</v>
      </c>
      <c r="C55" s="13" t="s">
        <v>37</v>
      </c>
      <c r="D55" s="14">
        <v>827</v>
      </c>
      <c r="E55" s="15">
        <v>1.9635776527293015E-2</v>
      </c>
      <c r="F55" s="14">
        <v>924</v>
      </c>
      <c r="G55" s="15">
        <v>2.5059665871121718E-2</v>
      </c>
      <c r="H55" s="16">
        <v>-0.10497835497835495</v>
      </c>
      <c r="I55" s="34">
        <v>-3</v>
      </c>
      <c r="J55" s="14">
        <v>707</v>
      </c>
      <c r="K55" s="16">
        <v>0.16973125884016982</v>
      </c>
      <c r="L55" s="34">
        <v>0</v>
      </c>
      <c r="O55" s="12">
        <v>9</v>
      </c>
      <c r="P55" s="13" t="s">
        <v>58</v>
      </c>
      <c r="Q55" s="14">
        <v>8366</v>
      </c>
      <c r="R55" s="15">
        <v>1.7611445123696931E-2</v>
      </c>
      <c r="S55" s="14">
        <v>10580</v>
      </c>
      <c r="T55" s="15">
        <v>2.5205539500987494E-2</v>
      </c>
      <c r="U55" s="16">
        <v>-0.20926275992438559</v>
      </c>
      <c r="V55" s="34">
        <v>-3</v>
      </c>
    </row>
    <row r="56" spans="2:22" ht="15" thickBot="1" x14ac:dyDescent="0.25">
      <c r="B56" s="18">
        <v>10</v>
      </c>
      <c r="C56" s="19" t="s">
        <v>107</v>
      </c>
      <c r="D56" s="20">
        <v>805</v>
      </c>
      <c r="E56" s="21">
        <v>1.9113422133580263E-2</v>
      </c>
      <c r="F56" s="20">
        <v>133</v>
      </c>
      <c r="G56" s="21">
        <v>3.6070731178129748E-3</v>
      </c>
      <c r="H56" s="22">
        <v>5.0526315789473681</v>
      </c>
      <c r="I56" s="35">
        <v>69</v>
      </c>
      <c r="J56" s="20">
        <v>452</v>
      </c>
      <c r="K56" s="22">
        <v>0.78097345132743357</v>
      </c>
      <c r="L56" s="35">
        <v>11</v>
      </c>
      <c r="O56" s="18">
        <v>10</v>
      </c>
      <c r="P56" s="19" t="s">
        <v>66</v>
      </c>
      <c r="Q56" s="20">
        <v>7502</v>
      </c>
      <c r="R56" s="21">
        <v>1.5792620286633322E-2</v>
      </c>
      <c r="S56" s="20">
        <v>7755</v>
      </c>
      <c r="T56" s="21">
        <v>1.8475326921565029E-2</v>
      </c>
      <c r="U56" s="22">
        <v>-3.2624113475177352E-2</v>
      </c>
      <c r="V56" s="35">
        <v>1</v>
      </c>
    </row>
    <row r="57" spans="2:22" ht="15" thickBot="1" x14ac:dyDescent="0.25">
      <c r="B57" s="12">
        <v>11</v>
      </c>
      <c r="C57" s="13" t="s">
        <v>60</v>
      </c>
      <c r="D57" s="14">
        <v>711</v>
      </c>
      <c r="E57" s="15">
        <v>1.6881544269534868E-2</v>
      </c>
      <c r="F57" s="14">
        <v>778</v>
      </c>
      <c r="G57" s="15">
        <v>2.1100021696680408E-2</v>
      </c>
      <c r="H57" s="16">
        <v>-8.6118251928020584E-2</v>
      </c>
      <c r="I57" s="34">
        <v>-2</v>
      </c>
      <c r="J57" s="14">
        <v>690</v>
      </c>
      <c r="K57" s="16">
        <v>3.0434782608695699E-2</v>
      </c>
      <c r="L57" s="34">
        <v>-1</v>
      </c>
      <c r="O57" s="12">
        <v>11</v>
      </c>
      <c r="P57" s="13" t="s">
        <v>88</v>
      </c>
      <c r="Q57" s="14">
        <v>7146</v>
      </c>
      <c r="R57" s="15">
        <v>1.5043197089880261E-2</v>
      </c>
      <c r="S57" s="14">
        <v>7177</v>
      </c>
      <c r="T57" s="15">
        <v>1.7098313515934521E-2</v>
      </c>
      <c r="U57" s="16">
        <v>-4.3193534903163133E-3</v>
      </c>
      <c r="V57" s="34">
        <v>2</v>
      </c>
    </row>
    <row r="58" spans="2:22" ht="15" thickBot="1" x14ac:dyDescent="0.25">
      <c r="B58" s="18">
        <v>12</v>
      </c>
      <c r="C58" s="19" t="s">
        <v>36</v>
      </c>
      <c r="D58" s="20">
        <v>631</v>
      </c>
      <c r="E58" s="21">
        <v>1.4982073746943039E-2</v>
      </c>
      <c r="F58" s="20">
        <v>973</v>
      </c>
      <c r="G58" s="21">
        <v>2.6388587546105447E-2</v>
      </c>
      <c r="H58" s="22">
        <v>-0.35149023638232268</v>
      </c>
      <c r="I58" s="35">
        <v>-7</v>
      </c>
      <c r="J58" s="20">
        <v>624</v>
      </c>
      <c r="K58" s="22">
        <v>1.1217948717948678E-2</v>
      </c>
      <c r="L58" s="35">
        <v>-1</v>
      </c>
      <c r="O58" s="18">
        <v>12</v>
      </c>
      <c r="P58" s="19" t="s">
        <v>36</v>
      </c>
      <c r="Q58" s="20">
        <v>7010</v>
      </c>
      <c r="R58" s="21">
        <v>1.4756900587749878E-2</v>
      </c>
      <c r="S58" s="20">
        <v>7670</v>
      </c>
      <c r="T58" s="21">
        <v>1.8272824950148779E-2</v>
      </c>
      <c r="U58" s="22">
        <v>-8.6049543676662288E-2</v>
      </c>
      <c r="V58" s="35">
        <v>0</v>
      </c>
    </row>
    <row r="59" spans="2:22" ht="15" thickBot="1" x14ac:dyDescent="0.25">
      <c r="B59" s="12">
        <v>13</v>
      </c>
      <c r="C59" s="13" t="s">
        <v>122</v>
      </c>
      <c r="D59" s="14">
        <v>609</v>
      </c>
      <c r="E59" s="15">
        <v>1.4459719353230286E-2</v>
      </c>
      <c r="F59" s="14">
        <v>203</v>
      </c>
      <c r="G59" s="15">
        <v>5.5055326535040135E-3</v>
      </c>
      <c r="H59" s="16">
        <v>2</v>
      </c>
      <c r="I59" s="34">
        <v>41</v>
      </c>
      <c r="J59" s="14">
        <v>577</v>
      </c>
      <c r="K59" s="16">
        <v>5.5459272097053702E-2</v>
      </c>
      <c r="L59" s="34">
        <v>0</v>
      </c>
      <c r="O59" s="12">
        <v>13</v>
      </c>
      <c r="P59" s="13" t="s">
        <v>107</v>
      </c>
      <c r="Q59" s="14">
        <v>6710</v>
      </c>
      <c r="R59" s="15">
        <v>1.412536418599168E-2</v>
      </c>
      <c r="S59" s="14">
        <v>2667</v>
      </c>
      <c r="T59" s="15">
        <v>6.3537971502016684E-3</v>
      </c>
      <c r="U59" s="16">
        <v>1.5159355080614922</v>
      </c>
      <c r="V59" s="34">
        <v>32</v>
      </c>
    </row>
    <row r="60" spans="2:22" x14ac:dyDescent="0.2">
      <c r="B60" s="18">
        <v>14</v>
      </c>
      <c r="C60" s="19" t="s">
        <v>58</v>
      </c>
      <c r="D60" s="20">
        <v>608</v>
      </c>
      <c r="E60" s="21">
        <v>1.4435975971697889E-2</v>
      </c>
      <c r="F60" s="20">
        <v>854</v>
      </c>
      <c r="G60" s="21">
        <v>2.316120633543068E-2</v>
      </c>
      <c r="H60" s="22">
        <v>-0.28805620608899296</v>
      </c>
      <c r="I60" s="35">
        <v>-7</v>
      </c>
      <c r="J60" s="20">
        <v>838</v>
      </c>
      <c r="K60" s="22">
        <v>-0.27446300715990457</v>
      </c>
      <c r="L60" s="35">
        <v>-7</v>
      </c>
      <c r="O60" s="18">
        <v>14</v>
      </c>
      <c r="P60" s="19" t="s">
        <v>60</v>
      </c>
      <c r="Q60" s="20">
        <v>6677</v>
      </c>
      <c r="R60" s="21">
        <v>1.4055895181798278E-2</v>
      </c>
      <c r="S60" s="20">
        <v>5675</v>
      </c>
      <c r="T60" s="21">
        <v>1.351998456220265E-2</v>
      </c>
      <c r="U60" s="22">
        <v>0.17656387665198237</v>
      </c>
      <c r="V60" s="35">
        <v>1</v>
      </c>
    </row>
    <row r="61" spans="2:22" ht="15" thickBot="1" x14ac:dyDescent="0.25">
      <c r="B61" s="12">
        <v>15</v>
      </c>
      <c r="C61" s="13" t="s">
        <v>85</v>
      </c>
      <c r="D61" s="14">
        <v>541</v>
      </c>
      <c r="E61" s="15">
        <v>1.2845169409027234E-2</v>
      </c>
      <c r="F61" s="14">
        <v>573</v>
      </c>
      <c r="G61" s="15">
        <v>1.554024734215665E-2</v>
      </c>
      <c r="H61" s="16">
        <v>-5.5846422338568957E-2</v>
      </c>
      <c r="I61" s="34">
        <v>-1</v>
      </c>
      <c r="J61" s="14">
        <v>560</v>
      </c>
      <c r="K61" s="16">
        <v>-3.3928571428571419E-2</v>
      </c>
      <c r="L61" s="34">
        <v>-1</v>
      </c>
      <c r="O61" s="12">
        <v>15</v>
      </c>
      <c r="P61" s="13" t="s">
        <v>43</v>
      </c>
      <c r="Q61" s="14">
        <v>6161</v>
      </c>
      <c r="R61" s="15">
        <v>1.296965257077418E-2</v>
      </c>
      <c r="S61" s="14">
        <v>5403</v>
      </c>
      <c r="T61" s="15">
        <v>1.2871978253670646E-2</v>
      </c>
      <c r="U61" s="16">
        <v>0.14029243013140857</v>
      </c>
      <c r="V61" s="34">
        <v>1</v>
      </c>
    </row>
    <row r="62" spans="2:22" ht="15" thickBot="1" x14ac:dyDescent="0.25">
      <c r="B62" s="18">
        <v>16</v>
      </c>
      <c r="C62" s="19" t="s">
        <v>86</v>
      </c>
      <c r="D62" s="20">
        <v>520</v>
      </c>
      <c r="E62" s="21">
        <v>1.2346558396846879E-2</v>
      </c>
      <c r="F62" s="20">
        <v>236</v>
      </c>
      <c r="G62" s="21">
        <v>6.4005207203297896E-3</v>
      </c>
      <c r="H62" s="22">
        <v>1.2033898305084745</v>
      </c>
      <c r="I62" s="35">
        <v>29</v>
      </c>
      <c r="J62" s="20">
        <v>298</v>
      </c>
      <c r="K62" s="22">
        <v>0.74496644295302006</v>
      </c>
      <c r="L62" s="35">
        <v>23</v>
      </c>
      <c r="O62" s="18">
        <v>16</v>
      </c>
      <c r="P62" s="19" t="s">
        <v>93</v>
      </c>
      <c r="Q62" s="20">
        <v>6151</v>
      </c>
      <c r="R62" s="21">
        <v>1.2948601357382239E-2</v>
      </c>
      <c r="S62" s="20">
        <v>705</v>
      </c>
      <c r="T62" s="21">
        <v>1.67957517468773E-3</v>
      </c>
      <c r="U62" s="22">
        <v>7.7248226950354617</v>
      </c>
      <c r="V62" s="35">
        <v>117</v>
      </c>
    </row>
    <row r="63" spans="2:22" ht="15" thickBot="1" x14ac:dyDescent="0.25">
      <c r="B63" s="12">
        <v>17</v>
      </c>
      <c r="C63" s="13" t="s">
        <v>88</v>
      </c>
      <c r="D63" s="14">
        <v>513</v>
      </c>
      <c r="E63" s="15">
        <v>1.2180354726120094E-2</v>
      </c>
      <c r="F63" s="14">
        <v>511</v>
      </c>
      <c r="G63" s="15">
        <v>1.3858754610544586E-2</v>
      </c>
      <c r="H63" s="16">
        <v>3.9138943248533398E-3</v>
      </c>
      <c r="I63" s="34">
        <v>-2</v>
      </c>
      <c r="J63" s="14">
        <v>792</v>
      </c>
      <c r="K63" s="16">
        <v>-0.35227272727272729</v>
      </c>
      <c r="L63" s="34">
        <v>-9</v>
      </c>
      <c r="O63" s="12">
        <v>17</v>
      </c>
      <c r="P63" s="13" t="s">
        <v>85</v>
      </c>
      <c r="Q63" s="14">
        <v>6133</v>
      </c>
      <c r="R63" s="15">
        <v>1.2910709173276748E-2</v>
      </c>
      <c r="S63" s="14">
        <v>5365</v>
      </c>
      <c r="T63" s="15">
        <v>1.278144796056691E-2</v>
      </c>
      <c r="U63" s="16">
        <v>0.14315004659832242</v>
      </c>
      <c r="V63" s="34">
        <v>0</v>
      </c>
    </row>
    <row r="64" spans="2:22" ht="15" thickBot="1" x14ac:dyDescent="0.25">
      <c r="B64" s="18">
        <v>18</v>
      </c>
      <c r="C64" s="19" t="s">
        <v>123</v>
      </c>
      <c r="D64" s="20">
        <v>501</v>
      </c>
      <c r="E64" s="21">
        <v>1.189543414773132E-2</v>
      </c>
      <c r="F64" s="20">
        <v>360</v>
      </c>
      <c r="G64" s="21">
        <v>9.7635061835539168E-3</v>
      </c>
      <c r="H64" s="22">
        <v>0.39166666666666661</v>
      </c>
      <c r="I64" s="35">
        <v>4</v>
      </c>
      <c r="J64" s="20">
        <v>484</v>
      </c>
      <c r="K64" s="22">
        <v>3.512396694214881E-2</v>
      </c>
      <c r="L64" s="35">
        <v>-1</v>
      </c>
      <c r="O64" s="18">
        <v>18</v>
      </c>
      <c r="P64" s="19" t="s">
        <v>91</v>
      </c>
      <c r="Q64" s="20">
        <v>5521</v>
      </c>
      <c r="R64" s="21">
        <v>1.1622374913690024E-2</v>
      </c>
      <c r="S64" s="20">
        <v>9142</v>
      </c>
      <c r="T64" s="21">
        <v>2.1779682619851387E-2</v>
      </c>
      <c r="U64" s="22">
        <v>-0.39608400787573839</v>
      </c>
      <c r="V64" s="35">
        <v>-10</v>
      </c>
    </row>
    <row r="65" spans="2:22" ht="15" thickBot="1" x14ac:dyDescent="0.25">
      <c r="B65" s="12">
        <v>19</v>
      </c>
      <c r="C65" s="13" t="s">
        <v>91</v>
      </c>
      <c r="D65" s="14">
        <v>484</v>
      </c>
      <c r="E65" s="15">
        <v>1.1491796661680556E-2</v>
      </c>
      <c r="F65" s="14">
        <v>589</v>
      </c>
      <c r="G65" s="15">
        <v>1.5974180950314602E-2</v>
      </c>
      <c r="H65" s="16">
        <v>-0.17826825127334467</v>
      </c>
      <c r="I65" s="34">
        <v>-6</v>
      </c>
      <c r="J65" s="14">
        <v>373</v>
      </c>
      <c r="K65" s="16">
        <v>0.2975871313672922</v>
      </c>
      <c r="L65" s="34">
        <v>10</v>
      </c>
      <c r="O65" s="12">
        <v>19</v>
      </c>
      <c r="P65" s="13" t="s">
        <v>115</v>
      </c>
      <c r="Q65" s="14">
        <v>5297</v>
      </c>
      <c r="R65" s="15">
        <v>1.1150827733710572E-2</v>
      </c>
      <c r="S65" s="14">
        <v>4365</v>
      </c>
      <c r="T65" s="15">
        <v>1.0399071826258073E-2</v>
      </c>
      <c r="U65" s="16">
        <v>0.21351660939289796</v>
      </c>
      <c r="V65" s="34">
        <v>1</v>
      </c>
    </row>
    <row r="66" spans="2:22" ht="15" thickBot="1" x14ac:dyDescent="0.25">
      <c r="B66" s="18">
        <v>20</v>
      </c>
      <c r="C66" s="19" t="s">
        <v>83</v>
      </c>
      <c r="D66" s="20">
        <v>447</v>
      </c>
      <c r="E66" s="21">
        <v>1.0613291544981836E-2</v>
      </c>
      <c r="F66" s="20">
        <v>438</v>
      </c>
      <c r="G66" s="21">
        <v>1.1878932523323931E-2</v>
      </c>
      <c r="H66" s="22">
        <v>2.0547945205479534E-2</v>
      </c>
      <c r="I66" s="35">
        <v>-1</v>
      </c>
      <c r="J66" s="20">
        <v>509</v>
      </c>
      <c r="K66" s="22">
        <v>-0.12180746561886047</v>
      </c>
      <c r="L66" s="35">
        <v>-4</v>
      </c>
      <c r="O66" s="18">
        <v>20</v>
      </c>
      <c r="P66" s="19" t="s">
        <v>83</v>
      </c>
      <c r="Q66" s="20">
        <v>5283</v>
      </c>
      <c r="R66" s="21">
        <v>1.1121356034961855E-2</v>
      </c>
      <c r="S66" s="20">
        <v>3828</v>
      </c>
      <c r="T66" s="21">
        <v>9.1197358421342273E-3</v>
      </c>
      <c r="U66" s="22">
        <v>0.3800940438871474</v>
      </c>
      <c r="V66" s="35">
        <v>1</v>
      </c>
    </row>
    <row r="67" spans="2:22" ht="15" thickBot="1" x14ac:dyDescent="0.25">
      <c r="B67" s="93" t="s">
        <v>42</v>
      </c>
      <c r="C67" s="94"/>
      <c r="D67" s="23">
        <f>SUM(D47:D66)</f>
        <v>18161</v>
      </c>
      <c r="E67" s="24">
        <f>D67/D69</f>
        <v>0.43120355200987726</v>
      </c>
      <c r="F67" s="23">
        <f>SUM(F47:F66)</f>
        <v>13667</v>
      </c>
      <c r="G67" s="24">
        <f>F67/F69</f>
        <v>0.37066066391842051</v>
      </c>
      <c r="H67" s="25">
        <f>D67/F67-1</f>
        <v>0.32882124826223746</v>
      </c>
      <c r="I67" s="36"/>
      <c r="J67" s="23">
        <f>SUM(J47:J66)</f>
        <v>16221</v>
      </c>
      <c r="K67" s="24">
        <f>E67/J67-1</f>
        <v>-0.99997341695629061</v>
      </c>
      <c r="L67" s="23"/>
      <c r="O67" s="93" t="s">
        <v>42</v>
      </c>
      <c r="P67" s="94"/>
      <c r="Q67" s="23">
        <f>SUM(Q47:Q66)</f>
        <v>190349</v>
      </c>
      <c r="R67" s="24">
        <f>Q67/Q69</f>
        <v>0.40070774179423702</v>
      </c>
      <c r="S67" s="23">
        <f>SUM(S47:S66)</f>
        <v>163456</v>
      </c>
      <c r="T67" s="24">
        <f>S67/S69</f>
        <v>0.38941367340958527</v>
      </c>
      <c r="U67" s="25">
        <f>Q67/S67-1</f>
        <v>0.16452745693030546</v>
      </c>
      <c r="V67" s="36"/>
    </row>
    <row r="68" spans="2:22" ht="15" thickBot="1" x14ac:dyDescent="0.25">
      <c r="B68" s="93" t="s">
        <v>12</v>
      </c>
      <c r="C68" s="94"/>
      <c r="D68" s="23">
        <f>D69-SUM(D47:D66)</f>
        <v>23956</v>
      </c>
      <c r="E68" s="24">
        <f>D68/D69</f>
        <v>0.56879644799012274</v>
      </c>
      <c r="F68" s="23">
        <f>F69-SUM(F47:F66)</f>
        <v>23205</v>
      </c>
      <c r="G68" s="24">
        <f>F68/F69</f>
        <v>0.62933933608157955</v>
      </c>
      <c r="H68" s="25">
        <f>D68/F68-1</f>
        <v>3.2363714716656E-2</v>
      </c>
      <c r="I68" s="36"/>
      <c r="J68" s="23">
        <f>J69-SUM(J47:J66)</f>
        <v>25464</v>
      </c>
      <c r="K68" s="24">
        <f>E68/J68-1</f>
        <v>-0.99997766272196076</v>
      </c>
      <c r="L68" s="23"/>
      <c r="O68" s="93" t="s">
        <v>12</v>
      </c>
      <c r="P68" s="94"/>
      <c r="Q68" s="23">
        <f>Q69-SUM(Q47:Q66)</f>
        <v>284683</v>
      </c>
      <c r="R68" s="24">
        <f>Q68/Q69</f>
        <v>0.59929225820576293</v>
      </c>
      <c r="S68" s="23">
        <f>S69-SUM(S47:S66)</f>
        <v>256293</v>
      </c>
      <c r="T68" s="24">
        <f>S68/S69</f>
        <v>0.61058632659041479</v>
      </c>
      <c r="U68" s="25">
        <f>Q68/S68-1</f>
        <v>0.11077165587823301</v>
      </c>
      <c r="V68" s="37"/>
    </row>
    <row r="69" spans="2:22" x14ac:dyDescent="0.2">
      <c r="B69" s="95" t="s">
        <v>34</v>
      </c>
      <c r="C69" s="96"/>
      <c r="D69" s="26">
        <v>42117</v>
      </c>
      <c r="E69" s="27">
        <v>1</v>
      </c>
      <c r="F69" s="26">
        <v>36872</v>
      </c>
      <c r="G69" s="27">
        <v>1</v>
      </c>
      <c r="H69" s="28">
        <v>0.14224886092427869</v>
      </c>
      <c r="I69" s="38"/>
      <c r="J69" s="26">
        <v>41685</v>
      </c>
      <c r="K69" s="28">
        <v>1.0363440086361919E-2</v>
      </c>
      <c r="L69" s="26"/>
      <c r="M69" s="29"/>
      <c r="O69" s="95" t="s">
        <v>34</v>
      </c>
      <c r="P69" s="96"/>
      <c r="Q69" s="26">
        <v>475032</v>
      </c>
      <c r="R69" s="27">
        <v>1</v>
      </c>
      <c r="S69" s="26">
        <v>419749</v>
      </c>
      <c r="T69" s="27">
        <v>1</v>
      </c>
      <c r="U69" s="28">
        <v>0.13170489983299549</v>
      </c>
      <c r="V69" s="38"/>
    </row>
    <row r="70" spans="2:22" x14ac:dyDescent="0.2">
      <c r="B70" s="30" t="s">
        <v>69</v>
      </c>
      <c r="O70" s="30" t="s">
        <v>69</v>
      </c>
    </row>
    <row r="71" spans="2:22" x14ac:dyDescent="0.2">
      <c r="B71" s="31" t="s">
        <v>68</v>
      </c>
      <c r="O71" s="31" t="s">
        <v>68</v>
      </c>
    </row>
  </sheetData>
  <mergeCells count="68">
    <mergeCell ref="M7:N8"/>
    <mergeCell ref="L43:L44"/>
    <mergeCell ref="L45:L46"/>
    <mergeCell ref="O7:O8"/>
    <mergeCell ref="U43:U44"/>
    <mergeCell ref="P44:P46"/>
    <mergeCell ref="U45:U46"/>
    <mergeCell ref="O38:V38"/>
    <mergeCell ref="O41:O43"/>
    <mergeCell ref="P41:P43"/>
    <mergeCell ref="Q41:V41"/>
    <mergeCell ref="Q42:V42"/>
    <mergeCell ref="V45:V46"/>
    <mergeCell ref="V43:V44"/>
    <mergeCell ref="J42:L42"/>
    <mergeCell ref="H7:H8"/>
    <mergeCell ref="J45:J46"/>
    <mergeCell ref="I7:I8"/>
    <mergeCell ref="J7:J8"/>
    <mergeCell ref="J9:J10"/>
    <mergeCell ref="B2:O2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O69:P69"/>
    <mergeCell ref="Q43:R44"/>
    <mergeCell ref="S43:T44"/>
    <mergeCell ref="O44:O46"/>
    <mergeCell ref="B69:C69"/>
    <mergeCell ref="I43:I44"/>
    <mergeCell ref="B68:C68"/>
    <mergeCell ref="H43:H44"/>
    <mergeCell ref="K45:K46"/>
    <mergeCell ref="I45:I46"/>
    <mergeCell ref="K43:K44"/>
    <mergeCell ref="B67:C67"/>
    <mergeCell ref="B44:B46"/>
    <mergeCell ref="B41:B43"/>
    <mergeCell ref="C41:C43"/>
    <mergeCell ref="F43:G44"/>
    <mergeCell ref="B3:O3"/>
    <mergeCell ref="B39:L39"/>
    <mergeCell ref="O39:V39"/>
    <mergeCell ref="O67:P67"/>
    <mergeCell ref="O68:P68"/>
    <mergeCell ref="B31:C31"/>
    <mergeCell ref="B32:C32"/>
    <mergeCell ref="B33:C33"/>
    <mergeCell ref="B38:L38"/>
    <mergeCell ref="D41:I41"/>
    <mergeCell ref="J41:L41"/>
    <mergeCell ref="J43:J44"/>
    <mergeCell ref="D42:I42"/>
    <mergeCell ref="D43:E44"/>
    <mergeCell ref="C44:C46"/>
    <mergeCell ref="H45:H46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F9CB9-4990-4808-AAB7-AF5CB5F67DE7}">
  <dimension ref="A1:H19"/>
  <sheetViews>
    <sheetView showGridLines="0" workbookViewId="0"/>
  </sheetViews>
  <sheetFormatPr defaultColWidth="9.140625" defaultRowHeight="14.25" x14ac:dyDescent="0.2"/>
  <cols>
    <col min="1" max="1" width="4.28515625" style="3" customWidth="1"/>
    <col min="2" max="2" width="19.42578125" style="3" customWidth="1"/>
    <col min="3" max="7" width="10.42578125" style="3" customWidth="1"/>
    <col min="8" max="8" width="11.42578125" style="3" customWidth="1"/>
    <col min="9" max="16384" width="9.140625" style="3"/>
  </cols>
  <sheetData>
    <row r="1" spans="1:8" s="32" customFormat="1" ht="12.75" x14ac:dyDescent="0.2">
      <c r="A1" s="32" t="s">
        <v>3</v>
      </c>
      <c r="H1" s="63">
        <v>45295</v>
      </c>
    </row>
    <row r="2" spans="1:8" x14ac:dyDescent="0.2">
      <c r="A2" s="32"/>
      <c r="B2" s="32"/>
      <c r="C2" s="32"/>
      <c r="D2" s="32"/>
      <c r="E2" s="32"/>
      <c r="F2" s="32"/>
      <c r="G2" s="32"/>
      <c r="H2" s="39" t="s">
        <v>80</v>
      </c>
    </row>
    <row r="3" spans="1:8" ht="14.45" customHeight="1" x14ac:dyDescent="0.2">
      <c r="A3" s="32"/>
      <c r="B3" s="131" t="s">
        <v>192</v>
      </c>
      <c r="C3" s="132"/>
      <c r="D3" s="132"/>
      <c r="E3" s="132"/>
      <c r="F3" s="132"/>
      <c r="G3" s="132"/>
      <c r="H3" s="133"/>
    </row>
    <row r="4" spans="1:8" x14ac:dyDescent="0.2">
      <c r="A4" s="32"/>
      <c r="B4" s="134"/>
      <c r="C4" s="135"/>
      <c r="D4" s="135"/>
      <c r="E4" s="135"/>
      <c r="F4" s="135"/>
      <c r="G4" s="135"/>
      <c r="H4" s="136"/>
    </row>
    <row r="5" spans="1:8" ht="21" customHeight="1" x14ac:dyDescent="0.25">
      <c r="A5" s="32"/>
      <c r="B5" s="137" t="s">
        <v>193</v>
      </c>
      <c r="C5" s="138" t="s">
        <v>198</v>
      </c>
      <c r="D5" s="139"/>
      <c r="E5" s="138" t="s">
        <v>199</v>
      </c>
      <c r="F5" s="139"/>
      <c r="G5" s="140" t="s">
        <v>194</v>
      </c>
      <c r="H5" s="140" t="s">
        <v>195</v>
      </c>
    </row>
    <row r="6" spans="1:8" ht="21" customHeight="1" x14ac:dyDescent="0.25">
      <c r="A6" s="32"/>
      <c r="B6" s="141"/>
      <c r="C6" s="142" t="s">
        <v>196</v>
      </c>
      <c r="D6" s="143" t="s">
        <v>197</v>
      </c>
      <c r="E6" s="142" t="s">
        <v>196</v>
      </c>
      <c r="F6" s="143" t="s">
        <v>197</v>
      </c>
      <c r="G6" s="144"/>
      <c r="H6" s="144"/>
    </row>
    <row r="7" spans="1:8" x14ac:dyDescent="0.2">
      <c r="A7" s="32"/>
      <c r="B7" s="40" t="s">
        <v>188</v>
      </c>
      <c r="C7" s="41" t="s">
        <v>166</v>
      </c>
      <c r="D7" s="42">
        <v>0.47827868559543918</v>
      </c>
      <c r="E7" s="41" t="s">
        <v>167</v>
      </c>
      <c r="F7" s="42">
        <v>0.41694875292611866</v>
      </c>
      <c r="G7" s="43">
        <v>-1.344621513944233E-2</v>
      </c>
      <c r="H7" s="44" t="s">
        <v>168</v>
      </c>
    </row>
    <row r="8" spans="1:8" x14ac:dyDescent="0.2">
      <c r="A8" s="32"/>
      <c r="B8" s="40" t="s">
        <v>72</v>
      </c>
      <c r="C8" s="45" t="s">
        <v>169</v>
      </c>
      <c r="D8" s="42">
        <v>0.10953212515098308</v>
      </c>
      <c r="E8" s="41" t="s">
        <v>170</v>
      </c>
      <c r="F8" s="42">
        <v>9.858283231445461E-2</v>
      </c>
      <c r="G8" s="46">
        <v>1.7391304347825987E-2</v>
      </c>
      <c r="H8" s="44" t="s">
        <v>171</v>
      </c>
    </row>
    <row r="9" spans="1:8" x14ac:dyDescent="0.2">
      <c r="A9" s="32"/>
      <c r="B9" s="40" t="s">
        <v>189</v>
      </c>
      <c r="C9" s="41" t="s">
        <v>172</v>
      </c>
      <c r="D9" s="42">
        <v>0.41218918925357773</v>
      </c>
      <c r="E9" s="41" t="s">
        <v>173</v>
      </c>
      <c r="F9" s="42">
        <v>0.4844684147594267</v>
      </c>
      <c r="G9" s="46">
        <v>0.33005780346820801</v>
      </c>
      <c r="H9" s="47" t="s">
        <v>174</v>
      </c>
    </row>
    <row r="10" spans="1:8" x14ac:dyDescent="0.2">
      <c r="A10" s="32"/>
      <c r="B10" s="48" t="s">
        <v>190</v>
      </c>
      <c r="C10" s="49"/>
      <c r="D10" s="42"/>
      <c r="E10" s="49"/>
      <c r="F10" s="42"/>
      <c r="G10" s="50"/>
      <c r="H10" s="51"/>
    </row>
    <row r="11" spans="1:8" x14ac:dyDescent="0.2">
      <c r="A11" s="32"/>
      <c r="B11" s="48" t="s">
        <v>73</v>
      </c>
      <c r="C11" s="52" t="s">
        <v>175</v>
      </c>
      <c r="D11" s="42">
        <v>2.6899408932481078E-2</v>
      </c>
      <c r="E11" s="52" t="s">
        <v>176</v>
      </c>
      <c r="F11" s="42">
        <v>3.5951262230754982E-2</v>
      </c>
      <c r="G11" s="46">
        <v>0.51327433628318597</v>
      </c>
      <c r="H11" s="47" t="s">
        <v>117</v>
      </c>
    </row>
    <row r="12" spans="1:8" x14ac:dyDescent="0.2">
      <c r="A12" s="32"/>
      <c r="B12" s="48" t="s">
        <v>74</v>
      </c>
      <c r="C12" s="52" t="s">
        <v>177</v>
      </c>
      <c r="D12" s="42">
        <v>2.4874389218318568E-2</v>
      </c>
      <c r="E12" s="52" t="s">
        <v>178</v>
      </c>
      <c r="F12" s="42">
        <v>2.7684450731740178E-2</v>
      </c>
      <c r="G12" s="46">
        <v>0.26923076923076916</v>
      </c>
      <c r="H12" s="47" t="s">
        <v>179</v>
      </c>
    </row>
    <row r="13" spans="1:8" x14ac:dyDescent="0.2">
      <c r="A13" s="32"/>
      <c r="B13" s="48" t="s">
        <v>75</v>
      </c>
      <c r="C13" s="52">
        <v>4.1000000000000002E-2</v>
      </c>
      <c r="D13" s="42">
        <v>9.7677421506662317E-5</v>
      </c>
      <c r="E13" s="52">
        <v>8.3000000000000004E-2</v>
      </c>
      <c r="F13" s="42">
        <v>1.7472507115310127E-4</v>
      </c>
      <c r="G13" s="46">
        <v>1.024390243902439</v>
      </c>
      <c r="H13" s="47" t="s">
        <v>81</v>
      </c>
    </row>
    <row r="14" spans="1:8" x14ac:dyDescent="0.2">
      <c r="A14" s="32"/>
      <c r="B14" s="48" t="s">
        <v>76</v>
      </c>
      <c r="C14" s="52" t="s">
        <v>180</v>
      </c>
      <c r="D14" s="42">
        <v>0.15674129062844699</v>
      </c>
      <c r="E14" s="52" t="s">
        <v>181</v>
      </c>
      <c r="F14" s="42">
        <v>0.19556156216844339</v>
      </c>
      <c r="G14" s="46">
        <v>0.41185410334346528</v>
      </c>
      <c r="H14" s="47" t="s">
        <v>182</v>
      </c>
    </row>
    <row r="15" spans="1:8" x14ac:dyDescent="0.2">
      <c r="A15" s="32"/>
      <c r="B15" s="48" t="s">
        <v>77</v>
      </c>
      <c r="C15" s="52" t="s">
        <v>183</v>
      </c>
      <c r="D15" s="42">
        <v>0.17439708015980979</v>
      </c>
      <c r="E15" s="52" t="s">
        <v>184</v>
      </c>
      <c r="F15" s="42">
        <v>0.19871292881321678</v>
      </c>
      <c r="G15" s="46">
        <v>0.28961748633879791</v>
      </c>
      <c r="H15" s="47" t="s">
        <v>185</v>
      </c>
    </row>
    <row r="16" spans="1:8" x14ac:dyDescent="0.2">
      <c r="A16" s="32"/>
      <c r="B16" s="48" t="s">
        <v>78</v>
      </c>
      <c r="C16" s="53" t="s">
        <v>186</v>
      </c>
      <c r="D16" s="42">
        <v>2.9174578140746019E-2</v>
      </c>
      <c r="E16" s="53" t="s">
        <v>187</v>
      </c>
      <c r="F16" s="42">
        <v>2.6341383317334412E-2</v>
      </c>
      <c r="G16" s="46">
        <v>2.4590163934426368E-2</v>
      </c>
      <c r="H16" s="44" t="s">
        <v>118</v>
      </c>
    </row>
    <row r="17" spans="1:8" x14ac:dyDescent="0.2">
      <c r="A17" s="32"/>
      <c r="B17" s="48" t="s">
        <v>79</v>
      </c>
      <c r="C17" s="49">
        <v>0</v>
      </c>
      <c r="D17" s="42">
        <v>0</v>
      </c>
      <c r="E17" s="49">
        <v>0</v>
      </c>
      <c r="F17" s="42">
        <v>0</v>
      </c>
      <c r="G17" s="46" t="s">
        <v>105</v>
      </c>
      <c r="H17" s="47" t="s">
        <v>81</v>
      </c>
    </row>
    <row r="18" spans="1:8" x14ac:dyDescent="0.2">
      <c r="A18" s="32"/>
      <c r="B18" s="54" t="s">
        <v>191</v>
      </c>
      <c r="C18" s="62">
        <v>0</v>
      </c>
      <c r="D18" s="55">
        <v>4.7647522685156929E-6</v>
      </c>
      <c r="E18" s="62">
        <v>0</v>
      </c>
      <c r="F18" s="55">
        <v>4.2102426783818814E-5</v>
      </c>
      <c r="G18" s="56"/>
      <c r="H18" s="57" t="s">
        <v>81</v>
      </c>
    </row>
    <row r="19" spans="1:8" x14ac:dyDescent="0.2">
      <c r="B19" s="32" t="s">
        <v>200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workbookViewId="0"/>
  </sheetViews>
  <sheetFormatPr defaultColWidth="9.140625" defaultRowHeight="14.25" x14ac:dyDescent="0.2"/>
  <cols>
    <col min="1" max="1" width="2.5703125" style="3" customWidth="1"/>
    <col min="2" max="2" width="8.140625" style="3" customWidth="1"/>
    <col min="3" max="3" width="20.140625" style="3" customWidth="1"/>
    <col min="4" max="12" width="10.5703125" style="3" customWidth="1"/>
    <col min="13" max="13" width="1.7109375" style="3" customWidth="1"/>
    <col min="14" max="14" width="1.42578125" style="3" customWidth="1"/>
    <col min="15" max="15" width="9.140625" style="3"/>
    <col min="16" max="16" width="16.7109375" style="3" bestFit="1" customWidth="1"/>
    <col min="17" max="21" width="10.42578125" style="3" customWidth="1"/>
    <col min="22" max="22" width="13" style="3" customWidth="1"/>
    <col min="23" max="23" width="12" style="3" customWidth="1"/>
    <col min="24" max="24" width="11.140625" style="3" customWidth="1"/>
    <col min="25" max="25" width="16.42578125" style="3" customWidth="1"/>
    <col min="26" max="30" width="9.140625" style="3"/>
    <col min="31" max="31" width="12.140625" style="3" customWidth="1"/>
    <col min="32" max="32" width="11.42578125" style="3" customWidth="1"/>
    <col min="33" max="16384" width="9.140625" style="3"/>
  </cols>
  <sheetData>
    <row r="1" spans="2:22" s="32" customFormat="1" ht="12.75" x14ac:dyDescent="0.2">
      <c r="B1" s="32" t="s">
        <v>3</v>
      </c>
      <c r="D1" s="64"/>
      <c r="L1" s="63"/>
      <c r="P1" s="65"/>
      <c r="V1" s="63">
        <v>45265</v>
      </c>
    </row>
    <row r="2" spans="2:22" x14ac:dyDescent="0.2">
      <c r="D2" s="1"/>
      <c r="L2" s="2"/>
      <c r="O2" s="130" t="s">
        <v>94</v>
      </c>
      <c r="P2" s="130"/>
      <c r="Q2" s="130"/>
      <c r="R2" s="130"/>
      <c r="S2" s="130"/>
      <c r="T2" s="130"/>
      <c r="U2" s="130"/>
      <c r="V2" s="130"/>
    </row>
    <row r="3" spans="2:22" ht="14.45" customHeight="1" x14ac:dyDescent="0.2">
      <c r="B3" s="97" t="s">
        <v>141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29"/>
      <c r="N3" s="32"/>
      <c r="O3" s="130"/>
      <c r="P3" s="130"/>
      <c r="Q3" s="130"/>
      <c r="R3" s="130"/>
      <c r="S3" s="130"/>
      <c r="T3" s="130"/>
      <c r="U3" s="130"/>
      <c r="V3" s="130"/>
    </row>
    <row r="4" spans="2:22" ht="14.45" customHeight="1" x14ac:dyDescent="0.2">
      <c r="B4" s="92" t="s">
        <v>142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29"/>
      <c r="N4" s="32"/>
      <c r="O4" s="92" t="s">
        <v>108</v>
      </c>
      <c r="P4" s="92"/>
      <c r="Q4" s="92"/>
      <c r="R4" s="92"/>
      <c r="S4" s="92"/>
      <c r="T4" s="92"/>
      <c r="U4" s="92"/>
      <c r="V4" s="92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5" t="s">
        <v>4</v>
      </c>
      <c r="M5" s="29"/>
      <c r="N5" s="29"/>
      <c r="O5" s="58"/>
      <c r="P5" s="58"/>
      <c r="Q5" s="58"/>
      <c r="R5" s="58"/>
      <c r="S5" s="58"/>
      <c r="T5" s="58"/>
      <c r="U5" s="58"/>
      <c r="V5" s="5" t="s">
        <v>4</v>
      </c>
    </row>
    <row r="6" spans="2:22" ht="14.45" customHeight="1" x14ac:dyDescent="0.2">
      <c r="B6" s="116" t="s">
        <v>0</v>
      </c>
      <c r="C6" s="118" t="s">
        <v>1</v>
      </c>
      <c r="D6" s="98" t="s">
        <v>126</v>
      </c>
      <c r="E6" s="99"/>
      <c r="F6" s="99"/>
      <c r="G6" s="99"/>
      <c r="H6" s="99"/>
      <c r="I6" s="100"/>
      <c r="J6" s="99" t="s">
        <v>119</v>
      </c>
      <c r="K6" s="99"/>
      <c r="L6" s="100"/>
      <c r="M6" s="29"/>
      <c r="N6" s="29"/>
      <c r="O6" s="116" t="s">
        <v>0</v>
      </c>
      <c r="P6" s="118" t="s">
        <v>1</v>
      </c>
      <c r="Q6" s="98" t="s">
        <v>136</v>
      </c>
      <c r="R6" s="99"/>
      <c r="S6" s="99"/>
      <c r="T6" s="99"/>
      <c r="U6" s="99"/>
      <c r="V6" s="100"/>
    </row>
    <row r="7" spans="2:22" ht="14.45" customHeight="1" thickBot="1" x14ac:dyDescent="0.25">
      <c r="B7" s="117"/>
      <c r="C7" s="119"/>
      <c r="D7" s="103" t="s">
        <v>127</v>
      </c>
      <c r="E7" s="104"/>
      <c r="F7" s="104"/>
      <c r="G7" s="104"/>
      <c r="H7" s="104"/>
      <c r="I7" s="105"/>
      <c r="J7" s="104" t="s">
        <v>120</v>
      </c>
      <c r="K7" s="104"/>
      <c r="L7" s="105"/>
      <c r="M7" s="29"/>
      <c r="N7" s="29"/>
      <c r="O7" s="117"/>
      <c r="P7" s="119"/>
      <c r="Q7" s="103" t="s">
        <v>139</v>
      </c>
      <c r="R7" s="104"/>
      <c r="S7" s="104"/>
      <c r="T7" s="104"/>
      <c r="U7" s="104"/>
      <c r="V7" s="105"/>
    </row>
    <row r="8" spans="2:22" ht="14.45" customHeight="1" x14ac:dyDescent="0.2">
      <c r="B8" s="117"/>
      <c r="C8" s="119"/>
      <c r="D8" s="106">
        <v>2023</v>
      </c>
      <c r="E8" s="107"/>
      <c r="F8" s="106">
        <v>2022</v>
      </c>
      <c r="G8" s="107"/>
      <c r="H8" s="101" t="s">
        <v>5</v>
      </c>
      <c r="I8" s="101" t="s">
        <v>47</v>
      </c>
      <c r="J8" s="101">
        <v>2022</v>
      </c>
      <c r="K8" s="101" t="s">
        <v>130</v>
      </c>
      <c r="L8" s="101" t="s">
        <v>134</v>
      </c>
      <c r="M8" s="29"/>
      <c r="N8" s="29"/>
      <c r="O8" s="117"/>
      <c r="P8" s="119"/>
      <c r="Q8" s="106">
        <v>2023</v>
      </c>
      <c r="R8" s="107"/>
      <c r="S8" s="106">
        <v>2022</v>
      </c>
      <c r="T8" s="107"/>
      <c r="U8" s="101" t="s">
        <v>5</v>
      </c>
      <c r="V8" s="101" t="s">
        <v>63</v>
      </c>
    </row>
    <row r="9" spans="2:22" ht="14.45" customHeight="1" thickBot="1" x14ac:dyDescent="0.25">
      <c r="B9" s="114" t="s">
        <v>6</v>
      </c>
      <c r="C9" s="110" t="s">
        <v>7</v>
      </c>
      <c r="D9" s="108"/>
      <c r="E9" s="109"/>
      <c r="F9" s="108"/>
      <c r="G9" s="109"/>
      <c r="H9" s="102"/>
      <c r="I9" s="102"/>
      <c r="J9" s="102"/>
      <c r="K9" s="102"/>
      <c r="L9" s="102"/>
      <c r="M9" s="29"/>
      <c r="N9" s="29"/>
      <c r="O9" s="114" t="s">
        <v>6</v>
      </c>
      <c r="P9" s="110" t="s">
        <v>7</v>
      </c>
      <c r="Q9" s="108"/>
      <c r="R9" s="109"/>
      <c r="S9" s="108"/>
      <c r="T9" s="109"/>
      <c r="U9" s="102"/>
      <c r="V9" s="102"/>
    </row>
    <row r="10" spans="2:22" ht="14.45" customHeight="1" x14ac:dyDescent="0.2">
      <c r="B10" s="114"/>
      <c r="C10" s="110"/>
      <c r="D10" s="6" t="s">
        <v>8</v>
      </c>
      <c r="E10" s="7" t="s">
        <v>2</v>
      </c>
      <c r="F10" s="6" t="s">
        <v>8</v>
      </c>
      <c r="G10" s="7" t="s">
        <v>2</v>
      </c>
      <c r="H10" s="112" t="s">
        <v>9</v>
      </c>
      <c r="I10" s="112" t="s">
        <v>48</v>
      </c>
      <c r="J10" s="112" t="s">
        <v>8</v>
      </c>
      <c r="K10" s="112" t="s">
        <v>131</v>
      </c>
      <c r="L10" s="112" t="s">
        <v>135</v>
      </c>
      <c r="M10" s="29"/>
      <c r="N10" s="29"/>
      <c r="O10" s="114"/>
      <c r="P10" s="110"/>
      <c r="Q10" s="6" t="s">
        <v>8</v>
      </c>
      <c r="R10" s="7" t="s">
        <v>2</v>
      </c>
      <c r="S10" s="6" t="s">
        <v>8</v>
      </c>
      <c r="T10" s="7" t="s">
        <v>2</v>
      </c>
      <c r="U10" s="112" t="s">
        <v>9</v>
      </c>
      <c r="V10" s="112" t="s">
        <v>64</v>
      </c>
    </row>
    <row r="11" spans="2:22" ht="14.45" customHeight="1" thickBot="1" x14ac:dyDescent="0.25">
      <c r="B11" s="115"/>
      <c r="C11" s="111"/>
      <c r="D11" s="9" t="s">
        <v>10</v>
      </c>
      <c r="E11" s="10" t="s">
        <v>11</v>
      </c>
      <c r="F11" s="9" t="s">
        <v>10</v>
      </c>
      <c r="G11" s="10" t="s">
        <v>11</v>
      </c>
      <c r="H11" s="113"/>
      <c r="I11" s="113"/>
      <c r="J11" s="113" t="s">
        <v>10</v>
      </c>
      <c r="K11" s="113"/>
      <c r="L11" s="113"/>
      <c r="M11" s="29"/>
      <c r="N11" s="29"/>
      <c r="O11" s="115"/>
      <c r="P11" s="111"/>
      <c r="Q11" s="9" t="s">
        <v>10</v>
      </c>
      <c r="R11" s="10" t="s">
        <v>11</v>
      </c>
      <c r="S11" s="9" t="s">
        <v>10</v>
      </c>
      <c r="T11" s="10" t="s">
        <v>11</v>
      </c>
      <c r="U11" s="113"/>
      <c r="V11" s="113"/>
    </row>
    <row r="12" spans="2:22" ht="14.45" customHeight="1" thickBot="1" x14ac:dyDescent="0.25">
      <c r="B12" s="12">
        <v>1</v>
      </c>
      <c r="C12" s="13" t="s">
        <v>19</v>
      </c>
      <c r="D12" s="14">
        <v>2470</v>
      </c>
      <c r="E12" s="15">
        <v>0.22409726002540373</v>
      </c>
      <c r="F12" s="14">
        <v>2333</v>
      </c>
      <c r="G12" s="15">
        <v>0.23508665860540104</v>
      </c>
      <c r="H12" s="16">
        <v>5.8722674667809782E-2</v>
      </c>
      <c r="I12" s="34">
        <v>0</v>
      </c>
      <c r="J12" s="14">
        <v>2362</v>
      </c>
      <c r="K12" s="16">
        <v>4.5723962743437818E-2</v>
      </c>
      <c r="L12" s="34">
        <v>0</v>
      </c>
      <c r="M12" s="29"/>
      <c r="N12" s="29"/>
      <c r="O12" s="12">
        <v>1</v>
      </c>
      <c r="P12" s="13" t="s">
        <v>19</v>
      </c>
      <c r="Q12" s="14">
        <v>27564</v>
      </c>
      <c r="R12" s="15">
        <v>0.21103242353481605</v>
      </c>
      <c r="S12" s="14">
        <v>23734</v>
      </c>
      <c r="T12" s="15">
        <v>0.19522426854647001</v>
      </c>
      <c r="U12" s="16">
        <v>0.16137187157664101</v>
      </c>
      <c r="V12" s="34">
        <v>0</v>
      </c>
    </row>
    <row r="13" spans="2:22" ht="14.45" customHeight="1" thickBot="1" x14ac:dyDescent="0.25">
      <c r="B13" s="18">
        <v>2</v>
      </c>
      <c r="C13" s="19" t="s">
        <v>17</v>
      </c>
      <c r="D13" s="20">
        <v>1114</v>
      </c>
      <c r="E13" s="21">
        <v>0.10107058610052622</v>
      </c>
      <c r="F13" s="20">
        <v>1034</v>
      </c>
      <c r="G13" s="21">
        <v>0.10419185812172511</v>
      </c>
      <c r="H13" s="22">
        <v>7.7369439071566681E-2</v>
      </c>
      <c r="I13" s="35">
        <v>0</v>
      </c>
      <c r="J13" s="20">
        <v>1273</v>
      </c>
      <c r="K13" s="22">
        <v>-0.12490180675569518</v>
      </c>
      <c r="L13" s="35">
        <v>0</v>
      </c>
      <c r="M13" s="29"/>
      <c r="N13" s="29"/>
      <c r="O13" s="18">
        <v>2</v>
      </c>
      <c r="P13" s="19" t="s">
        <v>22</v>
      </c>
      <c r="Q13" s="20">
        <v>14405</v>
      </c>
      <c r="R13" s="21">
        <v>0.11028595490563871</v>
      </c>
      <c r="S13" s="20">
        <v>14484</v>
      </c>
      <c r="T13" s="21">
        <v>0.11913829550969376</v>
      </c>
      <c r="U13" s="22">
        <v>-5.4542943938138411E-3</v>
      </c>
      <c r="V13" s="35">
        <v>0</v>
      </c>
    </row>
    <row r="14" spans="2:22" ht="14.45" customHeight="1" thickBot="1" x14ac:dyDescent="0.25">
      <c r="B14" s="12">
        <v>3</v>
      </c>
      <c r="C14" s="13" t="s">
        <v>22</v>
      </c>
      <c r="D14" s="14">
        <v>1055</v>
      </c>
      <c r="E14" s="15">
        <v>9.5717655597895121E-2</v>
      </c>
      <c r="F14" s="14">
        <v>864</v>
      </c>
      <c r="G14" s="15">
        <v>8.7061668681983076E-2</v>
      </c>
      <c r="H14" s="16">
        <v>0.22106481481481488</v>
      </c>
      <c r="I14" s="34">
        <v>1</v>
      </c>
      <c r="J14" s="14">
        <v>1046</v>
      </c>
      <c r="K14" s="16">
        <v>8.6042065009559465E-3</v>
      </c>
      <c r="L14" s="34">
        <v>0</v>
      </c>
      <c r="M14" s="29"/>
      <c r="N14" s="29"/>
      <c r="O14" s="12">
        <v>3</v>
      </c>
      <c r="P14" s="13" t="s">
        <v>17</v>
      </c>
      <c r="Q14" s="14">
        <v>12771</v>
      </c>
      <c r="R14" s="15">
        <v>9.7775906289476702E-2</v>
      </c>
      <c r="S14" s="14">
        <v>10797</v>
      </c>
      <c r="T14" s="15">
        <v>8.8810837932764675E-2</v>
      </c>
      <c r="U14" s="16">
        <v>0.18282856348985832</v>
      </c>
      <c r="V14" s="34">
        <v>0</v>
      </c>
    </row>
    <row r="15" spans="2:22" ht="14.45" customHeight="1" thickBot="1" x14ac:dyDescent="0.25">
      <c r="B15" s="18">
        <v>4</v>
      </c>
      <c r="C15" s="19" t="s">
        <v>23</v>
      </c>
      <c r="D15" s="20">
        <v>873</v>
      </c>
      <c r="E15" s="21">
        <v>7.9205225911812741E-2</v>
      </c>
      <c r="F15" s="20">
        <v>584</v>
      </c>
      <c r="G15" s="21">
        <v>5.8847239016525596E-2</v>
      </c>
      <c r="H15" s="22">
        <v>0.49486301369863006</v>
      </c>
      <c r="I15" s="35">
        <v>2</v>
      </c>
      <c r="J15" s="20">
        <v>981</v>
      </c>
      <c r="K15" s="22">
        <v>-0.11009174311926606</v>
      </c>
      <c r="L15" s="35">
        <v>0</v>
      </c>
      <c r="M15" s="29"/>
      <c r="N15" s="29"/>
      <c r="O15" s="18">
        <v>4</v>
      </c>
      <c r="P15" s="19" t="s">
        <v>23</v>
      </c>
      <c r="Q15" s="20">
        <v>9708</v>
      </c>
      <c r="R15" s="21">
        <v>7.4325307200551236E-2</v>
      </c>
      <c r="S15" s="20">
        <v>8915</v>
      </c>
      <c r="T15" s="21">
        <v>7.3330426986255165E-2</v>
      </c>
      <c r="U15" s="22">
        <v>8.8951205832865865E-2</v>
      </c>
      <c r="V15" s="35">
        <v>1</v>
      </c>
    </row>
    <row r="16" spans="2:22" ht="14.45" customHeight="1" thickBot="1" x14ac:dyDescent="0.25">
      <c r="B16" s="12">
        <v>5</v>
      </c>
      <c r="C16" s="13" t="s">
        <v>18</v>
      </c>
      <c r="D16" s="14">
        <v>673</v>
      </c>
      <c r="E16" s="15">
        <v>6.1059698784249682E-2</v>
      </c>
      <c r="F16" s="14">
        <v>644</v>
      </c>
      <c r="G16" s="15">
        <v>6.4893188230552193E-2</v>
      </c>
      <c r="H16" s="16">
        <v>4.5031055900621064E-2</v>
      </c>
      <c r="I16" s="34">
        <v>0</v>
      </c>
      <c r="J16" s="14">
        <v>670</v>
      </c>
      <c r="K16" s="16">
        <v>4.4776119402984982E-3</v>
      </c>
      <c r="L16" s="34">
        <v>1</v>
      </c>
      <c r="M16" s="29"/>
      <c r="N16" s="29"/>
      <c r="O16" s="12">
        <v>5</v>
      </c>
      <c r="P16" s="13" t="s">
        <v>18</v>
      </c>
      <c r="Q16" s="14">
        <v>8518</v>
      </c>
      <c r="R16" s="15">
        <v>6.5214561880335337E-2</v>
      </c>
      <c r="S16" s="14">
        <v>8529</v>
      </c>
      <c r="T16" s="15">
        <v>7.0155379895206996E-2</v>
      </c>
      <c r="U16" s="16">
        <v>-1.2897174346347962E-3</v>
      </c>
      <c r="V16" s="34">
        <v>1</v>
      </c>
    </row>
    <row r="17" spans="2:22" ht="14.45" customHeight="1" thickBot="1" x14ac:dyDescent="0.25">
      <c r="B17" s="18">
        <v>6</v>
      </c>
      <c r="C17" s="19" t="s">
        <v>29</v>
      </c>
      <c r="D17" s="20">
        <v>671</v>
      </c>
      <c r="E17" s="21">
        <v>6.0878243512974051E-2</v>
      </c>
      <c r="F17" s="20">
        <v>924</v>
      </c>
      <c r="G17" s="21">
        <v>9.3107617896009673E-2</v>
      </c>
      <c r="H17" s="22">
        <v>-0.27380952380952384</v>
      </c>
      <c r="I17" s="35">
        <v>-3</v>
      </c>
      <c r="J17" s="20">
        <v>736</v>
      </c>
      <c r="K17" s="22">
        <v>-8.8315217391304324E-2</v>
      </c>
      <c r="L17" s="35">
        <v>-1</v>
      </c>
      <c r="M17" s="29"/>
      <c r="N17" s="29"/>
      <c r="O17" s="18">
        <v>6</v>
      </c>
      <c r="P17" s="19" t="s">
        <v>29</v>
      </c>
      <c r="Q17" s="20">
        <v>8121</v>
      </c>
      <c r="R17" s="21">
        <v>6.2175094744095244E-2</v>
      </c>
      <c r="S17" s="20">
        <v>10348</v>
      </c>
      <c r="T17" s="21">
        <v>8.5117583674006569E-2</v>
      </c>
      <c r="U17" s="22">
        <v>-0.21521066872825667</v>
      </c>
      <c r="V17" s="35">
        <v>-2</v>
      </c>
    </row>
    <row r="18" spans="2:22" ht="14.45" customHeight="1" thickBot="1" x14ac:dyDescent="0.25">
      <c r="B18" s="12">
        <v>7</v>
      </c>
      <c r="C18" s="13" t="s">
        <v>24</v>
      </c>
      <c r="D18" s="14">
        <v>511</v>
      </c>
      <c r="E18" s="15">
        <v>4.636182181092361E-2</v>
      </c>
      <c r="F18" s="14">
        <v>405</v>
      </c>
      <c r="G18" s="15">
        <v>4.0810157194679564E-2</v>
      </c>
      <c r="H18" s="16">
        <v>0.2617283950617284</v>
      </c>
      <c r="I18" s="34">
        <v>0</v>
      </c>
      <c r="J18" s="14">
        <v>327</v>
      </c>
      <c r="K18" s="16">
        <v>0.56269113149847105</v>
      </c>
      <c r="L18" s="34">
        <v>4</v>
      </c>
      <c r="M18" s="29"/>
      <c r="N18" s="29"/>
      <c r="O18" s="12">
        <v>7</v>
      </c>
      <c r="P18" s="13" t="s">
        <v>24</v>
      </c>
      <c r="Q18" s="14">
        <v>5206</v>
      </c>
      <c r="R18" s="15">
        <v>3.9857596753818475E-2</v>
      </c>
      <c r="S18" s="14">
        <v>4709</v>
      </c>
      <c r="T18" s="15">
        <v>3.8733929408668044E-2</v>
      </c>
      <c r="U18" s="16">
        <v>0.10554257804204714</v>
      </c>
      <c r="V18" s="34">
        <v>0</v>
      </c>
    </row>
    <row r="19" spans="2:22" ht="14.45" customHeight="1" thickBot="1" x14ac:dyDescent="0.25">
      <c r="B19" s="18">
        <v>8</v>
      </c>
      <c r="C19" s="19" t="s">
        <v>30</v>
      </c>
      <c r="D19" s="20">
        <v>467</v>
      </c>
      <c r="E19" s="21">
        <v>4.2369805842859737E-2</v>
      </c>
      <c r="F19" s="20">
        <v>280</v>
      </c>
      <c r="G19" s="21">
        <v>2.8214429665457477E-2</v>
      </c>
      <c r="H19" s="22">
        <v>0.66785714285714293</v>
      </c>
      <c r="I19" s="35">
        <v>2</v>
      </c>
      <c r="J19" s="20">
        <v>439</v>
      </c>
      <c r="K19" s="22">
        <v>6.3781321184510187E-2</v>
      </c>
      <c r="L19" s="35">
        <v>-1</v>
      </c>
      <c r="M19" s="29"/>
      <c r="N19" s="29"/>
      <c r="O19" s="18">
        <v>8</v>
      </c>
      <c r="P19" s="19" t="s">
        <v>30</v>
      </c>
      <c r="Q19" s="20">
        <v>5060</v>
      </c>
      <c r="R19" s="21">
        <v>3.8739807832178542E-2</v>
      </c>
      <c r="S19" s="20">
        <v>2978</v>
      </c>
      <c r="T19" s="21">
        <v>2.449557056254267E-2</v>
      </c>
      <c r="U19" s="22">
        <v>0.6991269308260577</v>
      </c>
      <c r="V19" s="35">
        <v>3</v>
      </c>
    </row>
    <row r="20" spans="2:22" ht="14.45" customHeight="1" thickBot="1" x14ac:dyDescent="0.25">
      <c r="B20" s="12">
        <v>9</v>
      </c>
      <c r="C20" s="13" t="s">
        <v>31</v>
      </c>
      <c r="D20" s="14">
        <v>279</v>
      </c>
      <c r="E20" s="15">
        <v>2.5313010342950464E-2</v>
      </c>
      <c r="F20" s="14">
        <v>267</v>
      </c>
      <c r="G20" s="15">
        <v>2.6904474002418379E-2</v>
      </c>
      <c r="H20" s="16">
        <v>4.4943820224719211E-2</v>
      </c>
      <c r="I20" s="34">
        <v>2</v>
      </c>
      <c r="J20" s="14">
        <v>299</v>
      </c>
      <c r="K20" s="16">
        <v>-6.6889632107023367E-2</v>
      </c>
      <c r="L20" s="34">
        <v>4</v>
      </c>
      <c r="M20" s="29"/>
      <c r="N20" s="29"/>
      <c r="O20" s="12">
        <v>9</v>
      </c>
      <c r="P20" s="13" t="s">
        <v>39</v>
      </c>
      <c r="Q20" s="14">
        <v>3958</v>
      </c>
      <c r="R20" s="15">
        <v>3.0302798300348353E-2</v>
      </c>
      <c r="S20" s="14">
        <v>3085</v>
      </c>
      <c r="T20" s="15">
        <v>2.5375700196589704E-2</v>
      </c>
      <c r="U20" s="16">
        <v>0.28298217179902752</v>
      </c>
      <c r="V20" s="34">
        <v>1</v>
      </c>
    </row>
    <row r="21" spans="2:22" ht="14.45" customHeight="1" thickBot="1" x14ac:dyDescent="0.25">
      <c r="B21" s="18">
        <v>10</v>
      </c>
      <c r="C21" s="19" t="s">
        <v>32</v>
      </c>
      <c r="D21" s="20">
        <v>277</v>
      </c>
      <c r="E21" s="21">
        <v>2.5131555071674833E-2</v>
      </c>
      <c r="F21" s="20">
        <v>221</v>
      </c>
      <c r="G21" s="21">
        <v>2.2269246271664652E-2</v>
      </c>
      <c r="H21" s="22">
        <v>0.25339366515837103</v>
      </c>
      <c r="I21" s="35">
        <v>3</v>
      </c>
      <c r="J21" s="20">
        <v>346</v>
      </c>
      <c r="K21" s="22">
        <v>-0.19942196531791911</v>
      </c>
      <c r="L21" s="35">
        <v>-1</v>
      </c>
      <c r="M21" s="29"/>
      <c r="N21" s="29"/>
      <c r="O21" s="18">
        <v>10</v>
      </c>
      <c r="P21" s="19" t="s">
        <v>32</v>
      </c>
      <c r="Q21" s="20">
        <v>3800</v>
      </c>
      <c r="R21" s="21">
        <v>2.9093136316655822E-2</v>
      </c>
      <c r="S21" s="20">
        <v>2306</v>
      </c>
      <c r="T21" s="21">
        <v>1.8968027440303358E-2</v>
      </c>
      <c r="U21" s="22">
        <v>0.64787510841283602</v>
      </c>
      <c r="V21" s="35">
        <v>4</v>
      </c>
    </row>
    <row r="22" spans="2:22" ht="14.45" customHeight="1" thickBot="1" x14ac:dyDescent="0.25">
      <c r="B22" s="12">
        <v>11</v>
      </c>
      <c r="C22" s="13" t="s">
        <v>104</v>
      </c>
      <c r="D22" s="14">
        <v>251</v>
      </c>
      <c r="E22" s="15">
        <v>2.2772636545091634E-2</v>
      </c>
      <c r="F22" s="14">
        <v>40</v>
      </c>
      <c r="G22" s="15">
        <v>4.0306328093510681E-3</v>
      </c>
      <c r="H22" s="16">
        <v>5.2750000000000004</v>
      </c>
      <c r="I22" s="34">
        <v>15</v>
      </c>
      <c r="J22" s="14">
        <v>165</v>
      </c>
      <c r="K22" s="16">
        <v>0.52121212121212124</v>
      </c>
      <c r="L22" s="34">
        <v>6</v>
      </c>
      <c r="M22" s="29"/>
      <c r="N22" s="29"/>
      <c r="O22" s="12">
        <v>11</v>
      </c>
      <c r="P22" s="13" t="s">
        <v>31</v>
      </c>
      <c r="Q22" s="14">
        <v>3497</v>
      </c>
      <c r="R22" s="15">
        <v>2.6773341499827737E-2</v>
      </c>
      <c r="S22" s="14">
        <v>3964</v>
      </c>
      <c r="T22" s="15">
        <v>3.2605924012733094E-2</v>
      </c>
      <c r="U22" s="16">
        <v>-0.11781029263370335</v>
      </c>
      <c r="V22" s="34">
        <v>-3</v>
      </c>
    </row>
    <row r="23" spans="2:22" ht="14.45" customHeight="1" thickBot="1" x14ac:dyDescent="0.25">
      <c r="B23" s="18">
        <v>12</v>
      </c>
      <c r="C23" s="19" t="s">
        <v>39</v>
      </c>
      <c r="D23" s="20">
        <v>250</v>
      </c>
      <c r="E23" s="21">
        <v>2.2681908909453818E-2</v>
      </c>
      <c r="F23" s="20">
        <v>312</v>
      </c>
      <c r="G23" s="21">
        <v>3.143893591293833E-2</v>
      </c>
      <c r="H23" s="22">
        <v>-0.19871794871794868</v>
      </c>
      <c r="I23" s="35">
        <v>-4</v>
      </c>
      <c r="J23" s="20">
        <v>350</v>
      </c>
      <c r="K23" s="22">
        <v>-0.2857142857142857</v>
      </c>
      <c r="L23" s="35">
        <v>-4</v>
      </c>
      <c r="M23" s="29"/>
      <c r="N23" s="29"/>
      <c r="O23" s="18">
        <v>12</v>
      </c>
      <c r="P23" s="19" t="s">
        <v>61</v>
      </c>
      <c r="Q23" s="20">
        <v>2991</v>
      </c>
      <c r="R23" s="21">
        <v>2.2899360716609883E-2</v>
      </c>
      <c r="S23" s="20">
        <v>1592</v>
      </c>
      <c r="T23" s="21">
        <v>1.3095012872924087E-2</v>
      </c>
      <c r="U23" s="22">
        <v>0.87876884422110546</v>
      </c>
      <c r="V23" s="35">
        <v>7</v>
      </c>
    </row>
    <row r="24" spans="2:22" ht="14.45" customHeight="1" thickBot="1" x14ac:dyDescent="0.25">
      <c r="B24" s="12">
        <v>13</v>
      </c>
      <c r="C24" s="13" t="s">
        <v>61</v>
      </c>
      <c r="D24" s="14">
        <v>249</v>
      </c>
      <c r="E24" s="15">
        <v>2.2591181273816003E-2</v>
      </c>
      <c r="F24" s="14">
        <v>255</v>
      </c>
      <c r="G24" s="15">
        <v>2.5695284159613058E-2</v>
      </c>
      <c r="H24" s="16">
        <v>-2.352941176470591E-2</v>
      </c>
      <c r="I24" s="34">
        <v>-1</v>
      </c>
      <c r="J24" s="14">
        <v>312</v>
      </c>
      <c r="K24" s="16">
        <v>-0.20192307692307687</v>
      </c>
      <c r="L24" s="34">
        <v>-1</v>
      </c>
      <c r="M24" s="29"/>
      <c r="N24" s="29"/>
      <c r="O24" s="12">
        <v>13</v>
      </c>
      <c r="P24" s="13" t="s">
        <v>16</v>
      </c>
      <c r="Q24" s="14">
        <v>2698</v>
      </c>
      <c r="R24" s="15">
        <v>2.0656126784825632E-2</v>
      </c>
      <c r="S24" s="14">
        <v>2914</v>
      </c>
      <c r="T24" s="15">
        <v>2.3969137884234163E-2</v>
      </c>
      <c r="U24" s="16">
        <v>-7.4124914207275183E-2</v>
      </c>
      <c r="V24" s="34">
        <v>-1</v>
      </c>
    </row>
    <row r="25" spans="2:22" ht="14.45" customHeight="1" thickBot="1" x14ac:dyDescent="0.25">
      <c r="B25" s="18" t="s">
        <v>105</v>
      </c>
      <c r="C25" s="19" t="s">
        <v>20</v>
      </c>
      <c r="D25" s="20">
        <v>231</v>
      </c>
      <c r="E25" s="21">
        <v>2.0958083832335328E-2</v>
      </c>
      <c r="F25" s="20">
        <v>53</v>
      </c>
      <c r="G25" s="21">
        <v>5.3405884723901655E-3</v>
      </c>
      <c r="H25" s="22">
        <v>3.3584905660377355</v>
      </c>
      <c r="I25" s="35">
        <v>9</v>
      </c>
      <c r="J25" s="20">
        <v>336</v>
      </c>
      <c r="K25" s="22">
        <v>-0.3125</v>
      </c>
      <c r="L25" s="35">
        <v>-4</v>
      </c>
      <c r="M25" s="29"/>
      <c r="N25" s="29"/>
      <c r="O25" s="18">
        <v>14</v>
      </c>
      <c r="P25" s="19" t="s">
        <v>104</v>
      </c>
      <c r="Q25" s="20">
        <v>2292</v>
      </c>
      <c r="R25" s="21">
        <v>1.7547754852046089E-2</v>
      </c>
      <c r="S25" s="20">
        <v>841</v>
      </c>
      <c r="T25" s="21">
        <v>6.9176544133977115E-3</v>
      </c>
      <c r="U25" s="22">
        <v>1.7253269916765754</v>
      </c>
      <c r="V25" s="35">
        <v>9</v>
      </c>
    </row>
    <row r="26" spans="2:22" ht="14.45" customHeight="1" thickBot="1" x14ac:dyDescent="0.25">
      <c r="B26" s="12">
        <v>15</v>
      </c>
      <c r="C26" s="13" t="s">
        <v>16</v>
      </c>
      <c r="D26" s="14">
        <v>206</v>
      </c>
      <c r="E26" s="15">
        <v>1.8689892941389948E-2</v>
      </c>
      <c r="F26" s="14">
        <v>290</v>
      </c>
      <c r="G26" s="15">
        <v>2.9222087867795243E-2</v>
      </c>
      <c r="H26" s="16">
        <v>-0.28965517241379313</v>
      </c>
      <c r="I26" s="34">
        <v>-6</v>
      </c>
      <c r="J26" s="14">
        <v>192</v>
      </c>
      <c r="K26" s="16">
        <v>7.2916666666666741E-2</v>
      </c>
      <c r="L26" s="34">
        <v>1</v>
      </c>
      <c r="M26" s="29"/>
      <c r="N26" s="29"/>
      <c r="O26" s="12">
        <v>15</v>
      </c>
      <c r="P26" s="13" t="s">
        <v>21</v>
      </c>
      <c r="Q26" s="14">
        <v>2236</v>
      </c>
      <c r="R26" s="15">
        <v>1.7119013895800634E-2</v>
      </c>
      <c r="S26" s="14">
        <v>3378</v>
      </c>
      <c r="T26" s="15">
        <v>2.7785774801970833E-2</v>
      </c>
      <c r="U26" s="16">
        <v>-0.33806986382474835</v>
      </c>
      <c r="V26" s="34">
        <v>-6</v>
      </c>
    </row>
    <row r="27" spans="2:22" ht="14.45" customHeight="1" thickBot="1" x14ac:dyDescent="0.25">
      <c r="B27" s="18">
        <v>16</v>
      </c>
      <c r="C27" s="19" t="s">
        <v>21</v>
      </c>
      <c r="D27" s="20">
        <v>169</v>
      </c>
      <c r="E27" s="21">
        <v>1.5332970422790783E-2</v>
      </c>
      <c r="F27" s="20">
        <v>113</v>
      </c>
      <c r="G27" s="21">
        <v>1.1386537686416768E-2</v>
      </c>
      <c r="H27" s="22">
        <v>0.49557522123893816</v>
      </c>
      <c r="I27" s="35">
        <v>3</v>
      </c>
      <c r="J27" s="20">
        <v>209</v>
      </c>
      <c r="K27" s="22">
        <v>-0.19138755980861244</v>
      </c>
      <c r="L27" s="35">
        <v>-1</v>
      </c>
      <c r="M27" s="29"/>
      <c r="N27" s="29"/>
      <c r="O27" s="18">
        <v>16</v>
      </c>
      <c r="P27" s="19" t="s">
        <v>25</v>
      </c>
      <c r="Q27" s="20">
        <v>2188</v>
      </c>
      <c r="R27" s="21">
        <v>1.6751521647590247E-2</v>
      </c>
      <c r="S27" s="20">
        <v>2306</v>
      </c>
      <c r="T27" s="21">
        <v>1.8968027440303358E-2</v>
      </c>
      <c r="U27" s="22">
        <v>-5.1170858629661753E-2</v>
      </c>
      <c r="V27" s="35">
        <v>-2</v>
      </c>
    </row>
    <row r="28" spans="2:22" ht="14.45" customHeight="1" thickBot="1" x14ac:dyDescent="0.25">
      <c r="B28" s="12">
        <v>17</v>
      </c>
      <c r="C28" s="13" t="s">
        <v>25</v>
      </c>
      <c r="D28" s="14">
        <v>155</v>
      </c>
      <c r="E28" s="15">
        <v>1.4062783523861368E-2</v>
      </c>
      <c r="F28" s="14">
        <v>138</v>
      </c>
      <c r="G28" s="15">
        <v>1.3905683192261185E-2</v>
      </c>
      <c r="H28" s="16">
        <v>0.12318840579710155</v>
      </c>
      <c r="I28" s="34">
        <v>-1</v>
      </c>
      <c r="J28" s="14">
        <v>217</v>
      </c>
      <c r="K28" s="16">
        <v>-0.2857142857142857</v>
      </c>
      <c r="L28" s="34">
        <v>-3</v>
      </c>
      <c r="M28" s="29"/>
      <c r="N28" s="29"/>
      <c r="O28" s="12">
        <v>17</v>
      </c>
      <c r="P28" s="13" t="s">
        <v>20</v>
      </c>
      <c r="Q28" s="14">
        <v>2027</v>
      </c>
      <c r="R28" s="15">
        <v>1.5518891398384565E-2</v>
      </c>
      <c r="S28" s="14">
        <v>1384</v>
      </c>
      <c r="T28" s="15">
        <v>1.1384106668421443E-2</v>
      </c>
      <c r="U28" s="16">
        <v>0.46459537572254339</v>
      </c>
      <c r="V28" s="34">
        <v>4</v>
      </c>
    </row>
    <row r="29" spans="2:22" ht="14.45" customHeight="1" thickBot="1" x14ac:dyDescent="0.25">
      <c r="B29" s="18">
        <v>18</v>
      </c>
      <c r="C29" s="19" t="s">
        <v>44</v>
      </c>
      <c r="D29" s="20">
        <v>135</v>
      </c>
      <c r="E29" s="21">
        <v>1.2248230811105062E-2</v>
      </c>
      <c r="F29" s="20">
        <v>130</v>
      </c>
      <c r="G29" s="21">
        <v>1.3099556630390972E-2</v>
      </c>
      <c r="H29" s="22">
        <v>3.8461538461538547E-2</v>
      </c>
      <c r="I29" s="35">
        <v>-1</v>
      </c>
      <c r="J29" s="20">
        <v>118</v>
      </c>
      <c r="K29" s="22">
        <v>0.14406779661016955</v>
      </c>
      <c r="L29" s="35">
        <v>3</v>
      </c>
      <c r="M29" s="29"/>
      <c r="N29" s="29"/>
      <c r="O29" s="18">
        <v>18</v>
      </c>
      <c r="P29" s="19" t="s">
        <v>33</v>
      </c>
      <c r="Q29" s="20">
        <v>1973</v>
      </c>
      <c r="R29" s="21">
        <v>1.5105462619147877E-2</v>
      </c>
      <c r="S29" s="20">
        <v>2005</v>
      </c>
      <c r="T29" s="21">
        <v>1.6492148750133665E-2</v>
      </c>
      <c r="U29" s="22">
        <v>-1.5960099750623402E-2</v>
      </c>
      <c r="V29" s="35">
        <v>-2</v>
      </c>
    </row>
    <row r="30" spans="2:22" ht="14.45" customHeight="1" thickBot="1" x14ac:dyDescent="0.25">
      <c r="B30" s="12">
        <v>19</v>
      </c>
      <c r="C30" s="13" t="s">
        <v>33</v>
      </c>
      <c r="D30" s="14">
        <v>127</v>
      </c>
      <c r="E30" s="15">
        <v>1.152240972600254E-2</v>
      </c>
      <c r="F30" s="14">
        <v>167</v>
      </c>
      <c r="G30" s="15">
        <v>1.6827891979040711E-2</v>
      </c>
      <c r="H30" s="16">
        <v>-0.23952095808383234</v>
      </c>
      <c r="I30" s="34">
        <v>-4</v>
      </c>
      <c r="J30" s="14">
        <v>143</v>
      </c>
      <c r="K30" s="16">
        <v>-0.11188811188811187</v>
      </c>
      <c r="L30" s="34">
        <v>-1</v>
      </c>
      <c r="O30" s="12">
        <v>19</v>
      </c>
      <c r="P30" s="13" t="s">
        <v>44</v>
      </c>
      <c r="Q30" s="14">
        <v>1428</v>
      </c>
      <c r="R30" s="15">
        <v>1.0932894384259081E-2</v>
      </c>
      <c r="S30" s="14">
        <v>1317</v>
      </c>
      <c r="T30" s="15">
        <v>1.0832997458317225E-2</v>
      </c>
      <c r="U30" s="16">
        <v>8.4282460136674286E-2</v>
      </c>
      <c r="V30" s="34">
        <v>3</v>
      </c>
    </row>
    <row r="31" spans="2:22" ht="14.45" customHeight="1" thickBot="1" x14ac:dyDescent="0.25">
      <c r="B31" s="18">
        <v>20</v>
      </c>
      <c r="C31" s="19" t="s">
        <v>103</v>
      </c>
      <c r="D31" s="20">
        <v>104</v>
      </c>
      <c r="E31" s="21">
        <v>9.4356741063327896E-3</v>
      </c>
      <c r="F31" s="20">
        <v>44</v>
      </c>
      <c r="G31" s="21">
        <v>4.4336960902861752E-3</v>
      </c>
      <c r="H31" s="22">
        <v>1.3636363636363638</v>
      </c>
      <c r="I31" s="35">
        <v>5</v>
      </c>
      <c r="J31" s="20">
        <v>82</v>
      </c>
      <c r="K31" s="22">
        <v>0.26829268292682928</v>
      </c>
      <c r="L31" s="35">
        <v>5</v>
      </c>
      <c r="O31" s="18">
        <v>20</v>
      </c>
      <c r="P31" s="19" t="s">
        <v>143</v>
      </c>
      <c r="Q31" s="20">
        <v>1279</v>
      </c>
      <c r="R31" s="21">
        <v>9.7921371971059993E-3</v>
      </c>
      <c r="S31" s="20">
        <v>1780</v>
      </c>
      <c r="T31" s="21">
        <v>1.4641408865455324E-2</v>
      </c>
      <c r="U31" s="22">
        <v>-0.28146067415730336</v>
      </c>
      <c r="V31" s="35">
        <v>-2</v>
      </c>
    </row>
    <row r="32" spans="2:22" ht="14.45" customHeight="1" thickBot="1" x14ac:dyDescent="0.25">
      <c r="B32" s="93" t="s">
        <v>42</v>
      </c>
      <c r="C32" s="94"/>
      <c r="D32" s="23">
        <f>SUM(D12:D31)</f>
        <v>10267</v>
      </c>
      <c r="E32" s="24">
        <f>D32/D34</f>
        <v>0.93150063509344949</v>
      </c>
      <c r="F32" s="23">
        <f>SUM(F12:F31)</f>
        <v>9098</v>
      </c>
      <c r="G32" s="24">
        <f>F32/F34</f>
        <v>0.9167674324869004</v>
      </c>
      <c r="H32" s="25">
        <f>D32/F32-1</f>
        <v>0.12848977797318084</v>
      </c>
      <c r="I32" s="36"/>
      <c r="J32" s="23">
        <f>SUM(J12:J31)</f>
        <v>10603</v>
      </c>
      <c r="K32" s="24">
        <f>D32/J32-1</f>
        <v>-3.1689144581722117E-2</v>
      </c>
      <c r="L32" s="23"/>
      <c r="O32" s="93" t="s">
        <v>42</v>
      </c>
      <c r="P32" s="94"/>
      <c r="Q32" s="23">
        <f>SUM(Q12:Q31)</f>
        <v>121720</v>
      </c>
      <c r="R32" s="24">
        <f>Q32/Q34</f>
        <v>0.93189909275351224</v>
      </c>
      <c r="S32" s="23">
        <f>SUM(S12:S31)</f>
        <v>111366</v>
      </c>
      <c r="T32" s="24">
        <f>S32/S34</f>
        <v>0.91604221332039182</v>
      </c>
      <c r="U32" s="25">
        <f>Q32/S32-1</f>
        <v>9.2972720578991863E-2</v>
      </c>
      <c r="V32" s="36"/>
    </row>
    <row r="33" spans="2:23" ht="14.45" customHeight="1" thickBot="1" x14ac:dyDescent="0.25">
      <c r="B33" s="93" t="s">
        <v>12</v>
      </c>
      <c r="C33" s="94"/>
      <c r="D33" s="23">
        <f>D34-SUM(D12:D31)</f>
        <v>755</v>
      </c>
      <c r="E33" s="24">
        <f>D33/D34</f>
        <v>6.8499364906550536E-2</v>
      </c>
      <c r="F33" s="23">
        <f>F34-SUM(F12:F31)</f>
        <v>826</v>
      </c>
      <c r="G33" s="24">
        <f>F33/F34</f>
        <v>8.3232567513099556E-2</v>
      </c>
      <c r="H33" s="25">
        <f>D33/F33-1</f>
        <v>-8.595641646489105E-2</v>
      </c>
      <c r="I33" s="36"/>
      <c r="J33" s="23">
        <f>J34-SUM(J12:J31)</f>
        <v>882</v>
      </c>
      <c r="K33" s="24">
        <f>D33/J33-1</f>
        <v>-0.14399092970521543</v>
      </c>
      <c r="L33" s="23"/>
      <c r="O33" s="93" t="s">
        <v>12</v>
      </c>
      <c r="P33" s="94"/>
      <c r="Q33" s="23">
        <f>Q34-SUM(Q12:Q31)</f>
        <v>8895</v>
      </c>
      <c r="R33" s="24">
        <f>Q33/Q34</f>
        <v>6.8100907246487763E-2</v>
      </c>
      <c r="S33" s="23">
        <f>S34-SUM(S12:S31)</f>
        <v>10207</v>
      </c>
      <c r="T33" s="24">
        <f>S33/S34</f>
        <v>8.395778667960814E-2</v>
      </c>
      <c r="U33" s="25">
        <f>Q33/S33-1</f>
        <v>-0.12853923777799547</v>
      </c>
      <c r="V33" s="36"/>
    </row>
    <row r="34" spans="2:23" ht="14.45" customHeight="1" thickBot="1" x14ac:dyDescent="0.25">
      <c r="B34" s="95" t="s">
        <v>34</v>
      </c>
      <c r="C34" s="96"/>
      <c r="D34" s="26">
        <v>11022</v>
      </c>
      <c r="E34" s="27">
        <v>1</v>
      </c>
      <c r="F34" s="26">
        <v>9924</v>
      </c>
      <c r="G34" s="27">
        <v>0.9988915759774285</v>
      </c>
      <c r="H34" s="28">
        <v>0.11064087061668681</v>
      </c>
      <c r="I34" s="38"/>
      <c r="J34" s="26">
        <v>11485</v>
      </c>
      <c r="K34" s="28">
        <v>-4.0313452329124977E-2</v>
      </c>
      <c r="L34" s="26"/>
      <c r="M34" s="29"/>
      <c r="N34" s="29"/>
      <c r="O34" s="95" t="s">
        <v>34</v>
      </c>
      <c r="P34" s="96"/>
      <c r="Q34" s="26">
        <v>130615</v>
      </c>
      <c r="R34" s="27">
        <v>1</v>
      </c>
      <c r="S34" s="26">
        <v>121573</v>
      </c>
      <c r="T34" s="27">
        <v>1</v>
      </c>
      <c r="U34" s="28">
        <v>7.4375066832273573E-2</v>
      </c>
      <c r="V34" s="38"/>
    </row>
    <row r="35" spans="2:23" ht="14.45" customHeight="1" x14ac:dyDescent="0.2">
      <c r="B35" s="30" t="s">
        <v>69</v>
      </c>
      <c r="O35" s="30" t="s">
        <v>69</v>
      </c>
    </row>
    <row r="36" spans="2:23" x14ac:dyDescent="0.2">
      <c r="B36" s="31" t="s">
        <v>68</v>
      </c>
      <c r="O36" s="31" t="s">
        <v>68</v>
      </c>
    </row>
    <row r="38" spans="2:23" x14ac:dyDescent="0.2">
      <c r="W38" s="2"/>
    </row>
    <row r="39" spans="2:23" ht="15" customHeight="1" x14ac:dyDescent="0.2">
      <c r="O39" s="130" t="s">
        <v>95</v>
      </c>
      <c r="P39" s="130"/>
      <c r="Q39" s="130"/>
      <c r="R39" s="130"/>
      <c r="S39" s="130"/>
      <c r="T39" s="130"/>
      <c r="U39" s="130"/>
      <c r="V39" s="130"/>
    </row>
    <row r="40" spans="2:23" ht="15" customHeight="1" x14ac:dyDescent="0.2">
      <c r="B40" s="97" t="s">
        <v>144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29"/>
      <c r="N40" s="32"/>
      <c r="O40" s="130"/>
      <c r="P40" s="130"/>
      <c r="Q40" s="130"/>
      <c r="R40" s="130"/>
      <c r="S40" s="130"/>
      <c r="T40" s="130"/>
      <c r="U40" s="130"/>
      <c r="V40" s="130"/>
    </row>
    <row r="41" spans="2:23" x14ac:dyDescent="0.2">
      <c r="B41" s="92" t="s">
        <v>145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29"/>
      <c r="N41" s="32"/>
      <c r="O41" s="92" t="s">
        <v>96</v>
      </c>
      <c r="P41" s="92"/>
      <c r="Q41" s="92"/>
      <c r="R41" s="92"/>
      <c r="S41" s="92"/>
      <c r="T41" s="92"/>
      <c r="U41" s="92"/>
      <c r="V41" s="92"/>
    </row>
    <row r="42" spans="2:23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5" t="s">
        <v>4</v>
      </c>
      <c r="M42" s="29"/>
      <c r="N42" s="29"/>
      <c r="O42" s="58"/>
      <c r="P42" s="58"/>
      <c r="Q42" s="58"/>
      <c r="R42" s="58"/>
      <c r="S42" s="58"/>
      <c r="T42" s="58"/>
      <c r="U42" s="58"/>
      <c r="V42" s="5" t="s">
        <v>4</v>
      </c>
    </row>
    <row r="43" spans="2:23" x14ac:dyDescent="0.2">
      <c r="B43" s="116" t="s">
        <v>0</v>
      </c>
      <c r="C43" s="118" t="s">
        <v>41</v>
      </c>
      <c r="D43" s="98" t="s">
        <v>126</v>
      </c>
      <c r="E43" s="99"/>
      <c r="F43" s="99"/>
      <c r="G43" s="99"/>
      <c r="H43" s="99"/>
      <c r="I43" s="100"/>
      <c r="J43" s="99" t="s">
        <v>119</v>
      </c>
      <c r="K43" s="99"/>
      <c r="L43" s="100"/>
      <c r="M43" s="29"/>
      <c r="N43" s="29"/>
      <c r="O43" s="116" t="s">
        <v>0</v>
      </c>
      <c r="P43" s="118" t="s">
        <v>41</v>
      </c>
      <c r="Q43" s="98" t="s">
        <v>136</v>
      </c>
      <c r="R43" s="99"/>
      <c r="S43" s="99"/>
      <c r="T43" s="99"/>
      <c r="U43" s="99"/>
      <c r="V43" s="100"/>
    </row>
    <row r="44" spans="2:23" ht="15" thickBot="1" x14ac:dyDescent="0.25">
      <c r="B44" s="117"/>
      <c r="C44" s="119"/>
      <c r="D44" s="103" t="s">
        <v>127</v>
      </c>
      <c r="E44" s="104"/>
      <c r="F44" s="104"/>
      <c r="G44" s="104"/>
      <c r="H44" s="104"/>
      <c r="I44" s="105"/>
      <c r="J44" s="104" t="s">
        <v>120</v>
      </c>
      <c r="K44" s="104"/>
      <c r="L44" s="105"/>
      <c r="M44" s="29"/>
      <c r="N44" s="29"/>
      <c r="O44" s="117"/>
      <c r="P44" s="119"/>
      <c r="Q44" s="103" t="s">
        <v>139</v>
      </c>
      <c r="R44" s="104"/>
      <c r="S44" s="104"/>
      <c r="T44" s="104"/>
      <c r="U44" s="104"/>
      <c r="V44" s="105"/>
    </row>
    <row r="45" spans="2:23" ht="15" customHeight="1" x14ac:dyDescent="0.2">
      <c r="B45" s="117"/>
      <c r="C45" s="119"/>
      <c r="D45" s="106">
        <v>2023</v>
      </c>
      <c r="E45" s="107"/>
      <c r="F45" s="106">
        <v>2022</v>
      </c>
      <c r="G45" s="107"/>
      <c r="H45" s="101" t="s">
        <v>5</v>
      </c>
      <c r="I45" s="101" t="s">
        <v>47</v>
      </c>
      <c r="J45" s="101">
        <v>2022</v>
      </c>
      <c r="K45" s="101" t="s">
        <v>130</v>
      </c>
      <c r="L45" s="101" t="s">
        <v>134</v>
      </c>
      <c r="M45" s="29"/>
      <c r="N45" s="29"/>
      <c r="O45" s="117"/>
      <c r="P45" s="119"/>
      <c r="Q45" s="106">
        <v>2023</v>
      </c>
      <c r="R45" s="107"/>
      <c r="S45" s="106">
        <v>2022</v>
      </c>
      <c r="T45" s="107"/>
      <c r="U45" s="101" t="s">
        <v>5</v>
      </c>
      <c r="V45" s="101" t="s">
        <v>63</v>
      </c>
    </row>
    <row r="46" spans="2:23" ht="15" customHeight="1" thickBot="1" x14ac:dyDescent="0.25">
      <c r="B46" s="114" t="s">
        <v>6</v>
      </c>
      <c r="C46" s="110" t="s">
        <v>41</v>
      </c>
      <c r="D46" s="108"/>
      <c r="E46" s="109"/>
      <c r="F46" s="108"/>
      <c r="G46" s="109"/>
      <c r="H46" s="102"/>
      <c r="I46" s="102"/>
      <c r="J46" s="102"/>
      <c r="K46" s="102"/>
      <c r="L46" s="102"/>
      <c r="M46" s="29"/>
      <c r="N46" s="29"/>
      <c r="O46" s="114" t="s">
        <v>6</v>
      </c>
      <c r="P46" s="110" t="s">
        <v>41</v>
      </c>
      <c r="Q46" s="108"/>
      <c r="R46" s="109"/>
      <c r="S46" s="108"/>
      <c r="T46" s="109"/>
      <c r="U46" s="102"/>
      <c r="V46" s="102"/>
    </row>
    <row r="47" spans="2:23" ht="15" customHeight="1" x14ac:dyDescent="0.2">
      <c r="B47" s="114"/>
      <c r="C47" s="110"/>
      <c r="D47" s="6" t="s">
        <v>8</v>
      </c>
      <c r="E47" s="7" t="s">
        <v>2</v>
      </c>
      <c r="F47" s="6" t="s">
        <v>8</v>
      </c>
      <c r="G47" s="7" t="s">
        <v>2</v>
      </c>
      <c r="H47" s="112" t="s">
        <v>9</v>
      </c>
      <c r="I47" s="112" t="s">
        <v>48</v>
      </c>
      <c r="J47" s="112" t="s">
        <v>8</v>
      </c>
      <c r="K47" s="112" t="s">
        <v>131</v>
      </c>
      <c r="L47" s="112" t="s">
        <v>135</v>
      </c>
      <c r="M47" s="29"/>
      <c r="N47" s="29"/>
      <c r="O47" s="114"/>
      <c r="P47" s="110"/>
      <c r="Q47" s="6" t="s">
        <v>8</v>
      </c>
      <c r="R47" s="7" t="s">
        <v>2</v>
      </c>
      <c r="S47" s="6" t="s">
        <v>8</v>
      </c>
      <c r="T47" s="7" t="s">
        <v>2</v>
      </c>
      <c r="U47" s="112" t="s">
        <v>9</v>
      </c>
      <c r="V47" s="112" t="s">
        <v>64</v>
      </c>
    </row>
    <row r="48" spans="2:23" ht="15" customHeight="1" thickBot="1" x14ac:dyDescent="0.25">
      <c r="B48" s="115"/>
      <c r="C48" s="111"/>
      <c r="D48" s="9" t="s">
        <v>10</v>
      </c>
      <c r="E48" s="10" t="s">
        <v>11</v>
      </c>
      <c r="F48" s="9" t="s">
        <v>10</v>
      </c>
      <c r="G48" s="10" t="s">
        <v>11</v>
      </c>
      <c r="H48" s="113"/>
      <c r="I48" s="113"/>
      <c r="J48" s="113" t="s">
        <v>10</v>
      </c>
      <c r="K48" s="113"/>
      <c r="L48" s="113"/>
      <c r="M48" s="29"/>
      <c r="N48" s="29"/>
      <c r="O48" s="115"/>
      <c r="P48" s="111"/>
      <c r="Q48" s="9" t="s">
        <v>10</v>
      </c>
      <c r="R48" s="10" t="s">
        <v>11</v>
      </c>
      <c r="S48" s="9" t="s">
        <v>10</v>
      </c>
      <c r="T48" s="10" t="s">
        <v>11</v>
      </c>
      <c r="U48" s="113"/>
      <c r="V48" s="113"/>
    </row>
    <row r="49" spans="2:22" ht="15" thickBot="1" x14ac:dyDescent="0.25">
      <c r="B49" s="12">
        <v>1</v>
      </c>
      <c r="C49" s="13" t="s">
        <v>82</v>
      </c>
      <c r="D49" s="14">
        <v>683</v>
      </c>
      <c r="E49" s="15">
        <v>6.1966975140627836E-2</v>
      </c>
      <c r="F49" s="14">
        <v>772</v>
      </c>
      <c r="G49" s="15">
        <v>7.7791213220475608E-2</v>
      </c>
      <c r="H49" s="16">
        <v>-0.11528497409326421</v>
      </c>
      <c r="I49" s="34">
        <v>0</v>
      </c>
      <c r="J49" s="14">
        <v>586</v>
      </c>
      <c r="K49" s="16">
        <v>0.16552901023890776</v>
      </c>
      <c r="L49" s="34">
        <v>0</v>
      </c>
      <c r="M49" s="29"/>
      <c r="N49" s="29"/>
      <c r="O49" s="12">
        <v>1</v>
      </c>
      <c r="P49" s="13" t="s">
        <v>82</v>
      </c>
      <c r="Q49" s="14">
        <v>6917</v>
      </c>
      <c r="R49" s="15">
        <v>5.2957164184817974E-2</v>
      </c>
      <c r="S49" s="14">
        <v>5570</v>
      </c>
      <c r="T49" s="15">
        <v>4.5816094034037164E-2</v>
      </c>
      <c r="U49" s="16">
        <v>0.24183123877917412</v>
      </c>
      <c r="V49" s="34">
        <v>0</v>
      </c>
    </row>
    <row r="50" spans="2:22" ht="15" thickBot="1" x14ac:dyDescent="0.25">
      <c r="B50" s="18">
        <v>2</v>
      </c>
      <c r="C50" s="19" t="s">
        <v>40</v>
      </c>
      <c r="D50" s="20">
        <v>499</v>
      </c>
      <c r="E50" s="21">
        <v>4.5273090183269825E-2</v>
      </c>
      <c r="F50" s="20">
        <v>276</v>
      </c>
      <c r="G50" s="21">
        <v>2.7811366384522369E-2</v>
      </c>
      <c r="H50" s="22">
        <v>0.80797101449275366</v>
      </c>
      <c r="I50" s="35">
        <v>4</v>
      </c>
      <c r="J50" s="20">
        <v>458</v>
      </c>
      <c r="K50" s="22">
        <v>8.9519650655021765E-2</v>
      </c>
      <c r="L50" s="35">
        <v>2</v>
      </c>
      <c r="M50" s="29"/>
      <c r="N50" s="29"/>
      <c r="O50" s="18">
        <v>2</v>
      </c>
      <c r="P50" s="19" t="s">
        <v>40</v>
      </c>
      <c r="Q50" s="20">
        <v>5419</v>
      </c>
      <c r="R50" s="21">
        <v>4.1488343605252075E-2</v>
      </c>
      <c r="S50" s="20">
        <v>5061</v>
      </c>
      <c r="T50" s="21">
        <v>4.1629309139364828E-2</v>
      </c>
      <c r="U50" s="22">
        <v>7.0737008496344567E-2</v>
      </c>
      <c r="V50" s="35">
        <v>2</v>
      </c>
    </row>
    <row r="51" spans="2:22" ht="15" thickBot="1" x14ac:dyDescent="0.25">
      <c r="B51" s="12">
        <v>3</v>
      </c>
      <c r="C51" s="13" t="s">
        <v>50</v>
      </c>
      <c r="D51" s="14">
        <v>464</v>
      </c>
      <c r="E51" s="15">
        <v>4.2097622935946287E-2</v>
      </c>
      <c r="F51" s="14">
        <v>166</v>
      </c>
      <c r="G51" s="15">
        <v>1.6727126158806931E-2</v>
      </c>
      <c r="H51" s="16">
        <v>1.7951807228915664</v>
      </c>
      <c r="I51" s="34">
        <v>10</v>
      </c>
      <c r="J51" s="14">
        <v>408</v>
      </c>
      <c r="K51" s="16">
        <v>0.13725490196078427</v>
      </c>
      <c r="L51" s="34">
        <v>2</v>
      </c>
      <c r="M51" s="29"/>
      <c r="N51" s="29"/>
      <c r="O51" s="12">
        <v>3</v>
      </c>
      <c r="P51" s="13" t="s">
        <v>38</v>
      </c>
      <c r="Q51" s="14">
        <v>4780</v>
      </c>
      <c r="R51" s="15">
        <v>3.6596103050951269E-2</v>
      </c>
      <c r="S51" s="14">
        <v>5289</v>
      </c>
      <c r="T51" s="15">
        <v>4.3504725555838876E-2</v>
      </c>
      <c r="U51" s="16">
        <v>-9.6237474002647039E-2</v>
      </c>
      <c r="V51" s="34">
        <v>0</v>
      </c>
    </row>
    <row r="52" spans="2:22" ht="15" thickBot="1" x14ac:dyDescent="0.25">
      <c r="B52" s="18">
        <v>4</v>
      </c>
      <c r="C52" s="19" t="s">
        <v>51</v>
      </c>
      <c r="D52" s="20">
        <v>454</v>
      </c>
      <c r="E52" s="21">
        <v>4.1190346579568139E-2</v>
      </c>
      <c r="F52" s="20">
        <v>159</v>
      </c>
      <c r="G52" s="21">
        <v>1.6021765417170496E-2</v>
      </c>
      <c r="H52" s="22">
        <v>1.8553459119496853</v>
      </c>
      <c r="I52" s="35">
        <v>10</v>
      </c>
      <c r="J52" s="20">
        <v>467</v>
      </c>
      <c r="K52" s="22">
        <v>-2.7837259100642386E-2</v>
      </c>
      <c r="L52" s="35">
        <v>-1</v>
      </c>
      <c r="M52" s="29"/>
      <c r="N52" s="29"/>
      <c r="O52" s="18">
        <v>4</v>
      </c>
      <c r="P52" s="19" t="s">
        <v>52</v>
      </c>
      <c r="Q52" s="20">
        <v>4186</v>
      </c>
      <c r="R52" s="21">
        <v>3.2048386479347699E-2</v>
      </c>
      <c r="S52" s="20">
        <v>2835</v>
      </c>
      <c r="T52" s="21">
        <v>2.3319322546947102E-2</v>
      </c>
      <c r="U52" s="22">
        <v>0.47654320987654319</v>
      </c>
      <c r="V52" s="35">
        <v>6</v>
      </c>
    </row>
    <row r="53" spans="2:22" ht="15" thickBot="1" x14ac:dyDescent="0.25">
      <c r="B53" s="12">
        <v>5</v>
      </c>
      <c r="C53" s="13" t="s">
        <v>52</v>
      </c>
      <c r="D53" s="14">
        <v>439</v>
      </c>
      <c r="E53" s="15">
        <v>3.9829432045000911E-2</v>
      </c>
      <c r="F53" s="14">
        <v>59</v>
      </c>
      <c r="G53" s="15">
        <v>5.9451833937928253E-3</v>
      </c>
      <c r="H53" s="16">
        <v>6.4406779661016946</v>
      </c>
      <c r="I53" s="34">
        <v>36</v>
      </c>
      <c r="J53" s="14">
        <v>502</v>
      </c>
      <c r="K53" s="16">
        <v>-0.12549800796812749</v>
      </c>
      <c r="L53" s="34">
        <v>-3</v>
      </c>
      <c r="M53" s="29"/>
      <c r="N53" s="29"/>
      <c r="O53" s="12">
        <v>5</v>
      </c>
      <c r="P53" s="13" t="s">
        <v>37</v>
      </c>
      <c r="Q53" s="14">
        <v>4180</v>
      </c>
      <c r="R53" s="15">
        <v>3.2002449948321403E-2</v>
      </c>
      <c r="S53" s="14">
        <v>5347</v>
      </c>
      <c r="T53" s="15">
        <v>4.3981805170555964E-2</v>
      </c>
      <c r="U53" s="16">
        <v>-0.21825322610809805</v>
      </c>
      <c r="V53" s="34">
        <v>-3</v>
      </c>
    </row>
    <row r="54" spans="2:22" ht="15" thickBot="1" x14ac:dyDescent="0.25">
      <c r="B54" s="18">
        <v>6</v>
      </c>
      <c r="C54" s="19" t="s">
        <v>38</v>
      </c>
      <c r="D54" s="20">
        <v>383</v>
      </c>
      <c r="E54" s="21">
        <v>3.4748684449283251E-2</v>
      </c>
      <c r="F54" s="20">
        <v>535</v>
      </c>
      <c r="G54" s="21">
        <v>5.3909713825070538E-2</v>
      </c>
      <c r="H54" s="22">
        <v>-0.28411214953271025</v>
      </c>
      <c r="I54" s="35">
        <v>-4</v>
      </c>
      <c r="J54" s="20">
        <v>228</v>
      </c>
      <c r="K54" s="22">
        <v>0.67982456140350878</v>
      </c>
      <c r="L54" s="35">
        <v>5</v>
      </c>
      <c r="M54" s="29"/>
      <c r="N54" s="29"/>
      <c r="O54" s="18">
        <v>6</v>
      </c>
      <c r="P54" s="19" t="s">
        <v>51</v>
      </c>
      <c r="Q54" s="20">
        <v>4098</v>
      </c>
      <c r="R54" s="21">
        <v>3.1374650690961986E-2</v>
      </c>
      <c r="S54" s="20">
        <v>3559</v>
      </c>
      <c r="T54" s="21">
        <v>2.9274592220312076E-2</v>
      </c>
      <c r="U54" s="22">
        <v>0.15144703568418105</v>
      </c>
      <c r="V54" s="35">
        <v>1</v>
      </c>
    </row>
    <row r="55" spans="2:22" ht="15" thickBot="1" x14ac:dyDescent="0.25">
      <c r="B55" s="12">
        <v>7</v>
      </c>
      <c r="C55" s="13" t="s">
        <v>60</v>
      </c>
      <c r="D55" s="14">
        <v>350</v>
      </c>
      <c r="E55" s="15">
        <v>3.1754672473235344E-2</v>
      </c>
      <c r="F55" s="14">
        <v>298</v>
      </c>
      <c r="G55" s="15">
        <v>3.0028214429665457E-2</v>
      </c>
      <c r="H55" s="16">
        <v>0.17449664429530198</v>
      </c>
      <c r="I55" s="34">
        <v>-2</v>
      </c>
      <c r="J55" s="14">
        <v>389</v>
      </c>
      <c r="K55" s="16">
        <v>-0.10025706940874035</v>
      </c>
      <c r="L55" s="34">
        <v>-1</v>
      </c>
      <c r="M55" s="29"/>
      <c r="N55" s="29"/>
      <c r="O55" s="12">
        <v>7</v>
      </c>
      <c r="P55" s="13" t="s">
        <v>50</v>
      </c>
      <c r="Q55" s="14">
        <v>3796</v>
      </c>
      <c r="R55" s="15">
        <v>2.9062511962638288E-2</v>
      </c>
      <c r="S55" s="14">
        <v>2736</v>
      </c>
      <c r="T55" s="15">
        <v>2.2504996997688632E-2</v>
      </c>
      <c r="U55" s="16">
        <v>0.38742690058479523</v>
      </c>
      <c r="V55" s="34">
        <v>4</v>
      </c>
    </row>
    <row r="56" spans="2:22" ht="15" thickBot="1" x14ac:dyDescent="0.25">
      <c r="B56" s="18">
        <v>8</v>
      </c>
      <c r="C56" s="19" t="s">
        <v>37</v>
      </c>
      <c r="D56" s="20">
        <v>287</v>
      </c>
      <c r="E56" s="21">
        <v>2.6038831428052984E-2</v>
      </c>
      <c r="F56" s="20">
        <v>421</v>
      </c>
      <c r="G56" s="21">
        <v>4.2422410318419992E-2</v>
      </c>
      <c r="H56" s="22">
        <v>-0.31828978622327786</v>
      </c>
      <c r="I56" s="35">
        <v>-5</v>
      </c>
      <c r="J56" s="20">
        <v>331</v>
      </c>
      <c r="K56" s="22">
        <v>-0.13293051359516617</v>
      </c>
      <c r="L56" s="35">
        <v>-1</v>
      </c>
      <c r="M56" s="29"/>
      <c r="N56" s="29"/>
      <c r="O56" s="18">
        <v>8</v>
      </c>
      <c r="P56" s="19" t="s">
        <v>60</v>
      </c>
      <c r="Q56" s="20">
        <v>3346</v>
      </c>
      <c r="R56" s="21">
        <v>2.5617272135665888E-2</v>
      </c>
      <c r="S56" s="20">
        <v>2989</v>
      </c>
      <c r="T56" s="21">
        <v>2.4586051179126944E-2</v>
      </c>
      <c r="U56" s="22">
        <v>0.11943793911007017</v>
      </c>
      <c r="V56" s="35">
        <v>1</v>
      </c>
    </row>
    <row r="57" spans="2:22" ht="15" thickBot="1" x14ac:dyDescent="0.25">
      <c r="B57" s="12">
        <v>9</v>
      </c>
      <c r="C57" s="13" t="s">
        <v>70</v>
      </c>
      <c r="D57" s="14">
        <v>256</v>
      </c>
      <c r="E57" s="15">
        <v>2.3226274723280711E-2</v>
      </c>
      <c r="F57" s="14">
        <v>393</v>
      </c>
      <c r="G57" s="15">
        <v>3.9600967351874246E-2</v>
      </c>
      <c r="H57" s="16">
        <v>-0.34860050890585237</v>
      </c>
      <c r="I57" s="34">
        <v>-5</v>
      </c>
      <c r="J57" s="14">
        <v>276</v>
      </c>
      <c r="K57" s="16">
        <v>-7.2463768115942018E-2</v>
      </c>
      <c r="L57" s="34">
        <v>-1</v>
      </c>
      <c r="M57" s="29"/>
      <c r="N57" s="29"/>
      <c r="O57" s="12">
        <v>9</v>
      </c>
      <c r="P57" s="13" t="s">
        <v>66</v>
      </c>
      <c r="Q57" s="14">
        <v>3274</v>
      </c>
      <c r="R57" s="15">
        <v>2.5066033763350305E-2</v>
      </c>
      <c r="S57" s="14">
        <v>3426</v>
      </c>
      <c r="T57" s="15">
        <v>2.8180599310702211E-2</v>
      </c>
      <c r="U57" s="16">
        <v>-4.4366608289550524E-2</v>
      </c>
      <c r="V57" s="34">
        <v>-1</v>
      </c>
    </row>
    <row r="58" spans="2:22" ht="15" thickBot="1" x14ac:dyDescent="0.25">
      <c r="B58" s="18">
        <v>10</v>
      </c>
      <c r="C58" s="19" t="s">
        <v>35</v>
      </c>
      <c r="D58" s="20">
        <v>241</v>
      </c>
      <c r="E58" s="21">
        <v>2.1865360188713483E-2</v>
      </c>
      <c r="F58" s="20">
        <v>94</v>
      </c>
      <c r="G58" s="21">
        <v>9.4719871019750095E-3</v>
      </c>
      <c r="H58" s="22">
        <v>1.5638297872340425</v>
      </c>
      <c r="I58" s="35">
        <v>17</v>
      </c>
      <c r="J58" s="20">
        <v>154</v>
      </c>
      <c r="K58" s="22">
        <v>0.56493506493506485</v>
      </c>
      <c r="L58" s="35">
        <v>9</v>
      </c>
      <c r="M58" s="29"/>
      <c r="N58" s="29"/>
      <c r="O58" s="18">
        <v>10</v>
      </c>
      <c r="P58" s="19" t="s">
        <v>70</v>
      </c>
      <c r="Q58" s="20">
        <v>2758</v>
      </c>
      <c r="R58" s="21">
        <v>2.1115492095088621E-2</v>
      </c>
      <c r="S58" s="20">
        <v>3614</v>
      </c>
      <c r="T58" s="21">
        <v>2.9726995303233448E-2</v>
      </c>
      <c r="U58" s="22">
        <v>-0.23685666851134479</v>
      </c>
      <c r="V58" s="35">
        <v>-5</v>
      </c>
    </row>
    <row r="59" spans="2:22" ht="15" thickBot="1" x14ac:dyDescent="0.25">
      <c r="B59" s="12">
        <v>11</v>
      </c>
      <c r="C59" s="13" t="s">
        <v>107</v>
      </c>
      <c r="D59" s="14">
        <v>216</v>
      </c>
      <c r="E59" s="15">
        <v>1.9597169297768099E-2</v>
      </c>
      <c r="F59" s="14">
        <v>32</v>
      </c>
      <c r="G59" s="15">
        <v>3.2245062474808546E-3</v>
      </c>
      <c r="H59" s="16">
        <v>5.75</v>
      </c>
      <c r="I59" s="34">
        <v>53</v>
      </c>
      <c r="J59" s="14">
        <v>130</v>
      </c>
      <c r="K59" s="16">
        <v>0.66153846153846163</v>
      </c>
      <c r="L59" s="34">
        <v>15</v>
      </c>
      <c r="M59" s="29"/>
      <c r="N59" s="29"/>
      <c r="O59" s="12">
        <v>11</v>
      </c>
      <c r="P59" s="13" t="s">
        <v>58</v>
      </c>
      <c r="Q59" s="14">
        <v>2592</v>
      </c>
      <c r="R59" s="15">
        <v>1.9844581403361022E-2</v>
      </c>
      <c r="S59" s="14">
        <v>3590</v>
      </c>
      <c r="T59" s="15">
        <v>2.9529583048867759E-2</v>
      </c>
      <c r="U59" s="16">
        <v>-0.27799442896935933</v>
      </c>
      <c r="V59" s="34">
        <v>-5</v>
      </c>
    </row>
    <row r="60" spans="2:22" ht="15" thickBot="1" x14ac:dyDescent="0.25">
      <c r="B60" s="18">
        <v>12</v>
      </c>
      <c r="C60" s="19" t="s">
        <v>92</v>
      </c>
      <c r="D60" s="20">
        <v>210</v>
      </c>
      <c r="E60" s="21">
        <v>1.905280348394121E-2</v>
      </c>
      <c r="F60" s="20">
        <v>137</v>
      </c>
      <c r="G60" s="21">
        <v>1.3804917372027409E-2</v>
      </c>
      <c r="H60" s="22">
        <v>0.53284671532846706</v>
      </c>
      <c r="I60" s="35">
        <v>8</v>
      </c>
      <c r="J60" s="20">
        <v>203</v>
      </c>
      <c r="K60" s="22">
        <v>3.4482758620689724E-2</v>
      </c>
      <c r="L60" s="35">
        <v>1</v>
      </c>
      <c r="M60" s="29"/>
      <c r="N60" s="29"/>
      <c r="O60" s="18">
        <v>12</v>
      </c>
      <c r="P60" s="19" t="s">
        <v>93</v>
      </c>
      <c r="Q60" s="20">
        <v>2519</v>
      </c>
      <c r="R60" s="21">
        <v>1.9285686942541055E-2</v>
      </c>
      <c r="S60" s="20">
        <v>347</v>
      </c>
      <c r="T60" s="21">
        <v>2.8542521777039308E-3</v>
      </c>
      <c r="U60" s="22">
        <v>6.2593659942363109</v>
      </c>
      <c r="V60" s="35">
        <v>71</v>
      </c>
    </row>
    <row r="61" spans="2:22" ht="15" thickBot="1" x14ac:dyDescent="0.25">
      <c r="B61" s="12" t="s">
        <v>105</v>
      </c>
      <c r="C61" s="13" t="s">
        <v>106</v>
      </c>
      <c r="D61" s="14">
        <v>210</v>
      </c>
      <c r="E61" s="15">
        <v>1.905280348394121E-2</v>
      </c>
      <c r="F61" s="14">
        <v>150</v>
      </c>
      <c r="G61" s="15">
        <v>1.5114873035066506E-2</v>
      </c>
      <c r="H61" s="16">
        <v>0.39999999999999991</v>
      </c>
      <c r="I61" s="34">
        <v>5</v>
      </c>
      <c r="J61" s="14">
        <v>88</v>
      </c>
      <c r="K61" s="16">
        <v>1.3863636363636362</v>
      </c>
      <c r="L61" s="34">
        <v>23</v>
      </c>
      <c r="M61" s="29"/>
      <c r="N61" s="29"/>
      <c r="O61" s="12">
        <v>13</v>
      </c>
      <c r="P61" s="13" t="s">
        <v>83</v>
      </c>
      <c r="Q61" s="14">
        <v>2409</v>
      </c>
      <c r="R61" s="15">
        <v>1.8443517207058915E-2</v>
      </c>
      <c r="S61" s="14">
        <v>1713</v>
      </c>
      <c r="T61" s="15">
        <v>1.4090299655351106E-2</v>
      </c>
      <c r="U61" s="16">
        <v>0.40630472854640987</v>
      </c>
      <c r="V61" s="34">
        <v>4</v>
      </c>
    </row>
    <row r="62" spans="2:22" ht="15" thickBot="1" x14ac:dyDescent="0.25">
      <c r="B62" s="18">
        <v>14</v>
      </c>
      <c r="C62" s="19" t="s">
        <v>83</v>
      </c>
      <c r="D62" s="20">
        <v>208</v>
      </c>
      <c r="E62" s="21">
        <v>1.8871348212665579E-2</v>
      </c>
      <c r="F62" s="20">
        <v>167</v>
      </c>
      <c r="G62" s="21">
        <v>1.6827891979040711E-2</v>
      </c>
      <c r="H62" s="22">
        <v>0.24550898203592819</v>
      </c>
      <c r="I62" s="35">
        <v>-2</v>
      </c>
      <c r="J62" s="20">
        <v>229</v>
      </c>
      <c r="K62" s="22">
        <v>-9.1703056768558944E-2</v>
      </c>
      <c r="L62" s="35">
        <v>-4</v>
      </c>
      <c r="M62" s="29"/>
      <c r="N62" s="29"/>
      <c r="O62" s="18">
        <v>14</v>
      </c>
      <c r="P62" s="19" t="s">
        <v>71</v>
      </c>
      <c r="Q62" s="20">
        <v>2304</v>
      </c>
      <c r="R62" s="21">
        <v>1.7639627914098687E-2</v>
      </c>
      <c r="S62" s="20">
        <v>2247</v>
      </c>
      <c r="T62" s="21">
        <v>1.8482722314987703E-2</v>
      </c>
      <c r="U62" s="22">
        <v>2.5367156208277786E-2</v>
      </c>
      <c r="V62" s="35">
        <v>-2</v>
      </c>
    </row>
    <row r="63" spans="2:22" ht="15" thickBot="1" x14ac:dyDescent="0.25">
      <c r="B63" s="12">
        <v>15</v>
      </c>
      <c r="C63" s="13" t="s">
        <v>71</v>
      </c>
      <c r="D63" s="14">
        <v>185</v>
      </c>
      <c r="E63" s="15">
        <v>1.6784612592995827E-2</v>
      </c>
      <c r="F63" s="14">
        <v>154</v>
      </c>
      <c r="G63" s="15">
        <v>1.5517936316001612E-2</v>
      </c>
      <c r="H63" s="16">
        <v>0.20129870129870131</v>
      </c>
      <c r="I63" s="34">
        <v>1</v>
      </c>
      <c r="J63" s="14">
        <v>191</v>
      </c>
      <c r="K63" s="16">
        <v>-3.1413612565445059E-2</v>
      </c>
      <c r="L63" s="34">
        <v>-1</v>
      </c>
      <c r="M63" s="29"/>
      <c r="N63" s="29"/>
      <c r="O63" s="12">
        <v>15</v>
      </c>
      <c r="P63" s="13" t="s">
        <v>92</v>
      </c>
      <c r="Q63" s="14">
        <v>2287</v>
      </c>
      <c r="R63" s="15">
        <v>1.7509474409524176E-2</v>
      </c>
      <c r="S63" s="14">
        <v>1374</v>
      </c>
      <c r="T63" s="15">
        <v>1.1301851562435739E-2</v>
      </c>
      <c r="U63" s="16">
        <v>0.66448326055312945</v>
      </c>
      <c r="V63" s="34">
        <v>5</v>
      </c>
    </row>
    <row r="64" spans="2:22" ht="15" thickBot="1" x14ac:dyDescent="0.25">
      <c r="B64" s="18">
        <v>16</v>
      </c>
      <c r="C64" s="19" t="s">
        <v>66</v>
      </c>
      <c r="D64" s="20">
        <v>180</v>
      </c>
      <c r="E64" s="21">
        <v>1.633097441480675E-2</v>
      </c>
      <c r="F64" s="20">
        <v>251</v>
      </c>
      <c r="G64" s="21">
        <v>2.5292220878677954E-2</v>
      </c>
      <c r="H64" s="22">
        <v>-0.28286852589641431</v>
      </c>
      <c r="I64" s="35">
        <v>-9</v>
      </c>
      <c r="J64" s="20">
        <v>175</v>
      </c>
      <c r="K64" s="22">
        <v>2.857142857142847E-2</v>
      </c>
      <c r="L64" s="35">
        <v>0</v>
      </c>
      <c r="M64" s="29"/>
      <c r="N64" s="29"/>
      <c r="O64" s="18">
        <v>16</v>
      </c>
      <c r="P64" s="19" t="s">
        <v>36</v>
      </c>
      <c r="Q64" s="20">
        <v>2102</v>
      </c>
      <c r="R64" s="21">
        <v>1.60930980362133E-2</v>
      </c>
      <c r="S64" s="20">
        <v>2168</v>
      </c>
      <c r="T64" s="21">
        <v>1.7832906977700642E-2</v>
      </c>
      <c r="U64" s="22">
        <v>-3.0442804428044257E-2</v>
      </c>
      <c r="V64" s="35">
        <v>-2</v>
      </c>
    </row>
    <row r="65" spans="2:22" ht="15" thickBot="1" x14ac:dyDescent="0.25">
      <c r="B65" s="12">
        <v>17</v>
      </c>
      <c r="C65" s="13" t="s">
        <v>124</v>
      </c>
      <c r="D65" s="14">
        <v>175</v>
      </c>
      <c r="E65" s="15">
        <v>1.5877336236617672E-2</v>
      </c>
      <c r="F65" s="14">
        <v>215</v>
      </c>
      <c r="G65" s="15">
        <v>2.166465135026199E-2</v>
      </c>
      <c r="H65" s="16">
        <v>-0.18604651162790697</v>
      </c>
      <c r="I65" s="34">
        <v>-6</v>
      </c>
      <c r="J65" s="14">
        <v>151</v>
      </c>
      <c r="K65" s="16">
        <v>0.1589403973509933</v>
      </c>
      <c r="L65" s="34">
        <v>3</v>
      </c>
      <c r="M65" s="29"/>
      <c r="N65" s="29"/>
      <c r="O65" s="12">
        <v>17</v>
      </c>
      <c r="P65" s="13" t="s">
        <v>35</v>
      </c>
      <c r="Q65" s="14">
        <v>1995</v>
      </c>
      <c r="R65" s="15">
        <v>1.5273896566244305E-2</v>
      </c>
      <c r="S65" s="14">
        <v>1250</v>
      </c>
      <c r="T65" s="15">
        <v>1.0281888248213009E-2</v>
      </c>
      <c r="U65" s="16">
        <v>0.59600000000000009</v>
      </c>
      <c r="V65" s="34">
        <v>6</v>
      </c>
    </row>
    <row r="66" spans="2:22" ht="15" thickBot="1" x14ac:dyDescent="0.25">
      <c r="B66" s="18">
        <v>18</v>
      </c>
      <c r="C66" s="19" t="s">
        <v>58</v>
      </c>
      <c r="D66" s="20">
        <v>158</v>
      </c>
      <c r="E66" s="21">
        <v>1.4334966430774814E-2</v>
      </c>
      <c r="F66" s="20">
        <v>248</v>
      </c>
      <c r="G66" s="21">
        <v>2.4989923417976623E-2</v>
      </c>
      <c r="H66" s="22">
        <v>-0.36290322580645162</v>
      </c>
      <c r="I66" s="35">
        <v>-10</v>
      </c>
      <c r="J66" s="20">
        <v>239</v>
      </c>
      <c r="K66" s="22">
        <v>-0.33891213389121344</v>
      </c>
      <c r="L66" s="35">
        <v>-9</v>
      </c>
      <c r="M66" s="29"/>
      <c r="N66" s="29"/>
      <c r="O66" s="18">
        <v>18</v>
      </c>
      <c r="P66" s="19" t="s">
        <v>106</v>
      </c>
      <c r="Q66" s="20">
        <v>1965</v>
      </c>
      <c r="R66" s="21">
        <v>1.5044213911112813E-2</v>
      </c>
      <c r="S66" s="20">
        <v>1678</v>
      </c>
      <c r="T66" s="21">
        <v>1.3802406784401141E-2</v>
      </c>
      <c r="U66" s="22">
        <v>0.17103694874851016</v>
      </c>
      <c r="V66" s="35">
        <v>0</v>
      </c>
    </row>
    <row r="67" spans="2:22" ht="15" thickBot="1" x14ac:dyDescent="0.25">
      <c r="B67" s="12">
        <v>19</v>
      </c>
      <c r="C67" s="13" t="s">
        <v>146</v>
      </c>
      <c r="D67" s="14">
        <v>150</v>
      </c>
      <c r="E67" s="15">
        <v>1.3609145345672292E-2</v>
      </c>
      <c r="F67" s="14">
        <v>103</v>
      </c>
      <c r="G67" s="15">
        <v>1.0378879484079E-2</v>
      </c>
      <c r="H67" s="16">
        <v>0.4563106796116505</v>
      </c>
      <c r="I67" s="34">
        <v>4</v>
      </c>
      <c r="J67" s="14">
        <v>140</v>
      </c>
      <c r="K67" s="16">
        <v>7.1428571428571397E-2</v>
      </c>
      <c r="L67" s="34">
        <v>6</v>
      </c>
      <c r="O67" s="12">
        <v>19</v>
      </c>
      <c r="P67" s="13" t="s">
        <v>62</v>
      </c>
      <c r="Q67" s="14">
        <v>1950</v>
      </c>
      <c r="R67" s="15">
        <v>1.4929372583547066E-2</v>
      </c>
      <c r="S67" s="14">
        <v>2229</v>
      </c>
      <c r="T67" s="15">
        <v>1.8334663124213436E-2</v>
      </c>
      <c r="U67" s="16">
        <v>-0.12516823687752354</v>
      </c>
      <c r="V67" s="34">
        <v>-6</v>
      </c>
    </row>
    <row r="68" spans="2:22" ht="15" thickBot="1" x14ac:dyDescent="0.25">
      <c r="B68" s="18">
        <v>20</v>
      </c>
      <c r="C68" s="19" t="s">
        <v>123</v>
      </c>
      <c r="D68" s="20">
        <v>147</v>
      </c>
      <c r="E68" s="21">
        <v>1.3336962438758846E-2</v>
      </c>
      <c r="F68" s="20">
        <v>93</v>
      </c>
      <c r="G68" s="21">
        <v>9.3712212817412335E-3</v>
      </c>
      <c r="H68" s="22">
        <v>0.58064516129032251</v>
      </c>
      <c r="I68" s="35">
        <v>8</v>
      </c>
      <c r="J68" s="20">
        <v>118</v>
      </c>
      <c r="K68" s="22">
        <v>0.24576271186440679</v>
      </c>
      <c r="L68" s="35">
        <v>9</v>
      </c>
      <c r="O68" s="18">
        <v>20</v>
      </c>
      <c r="P68" s="19" t="s">
        <v>107</v>
      </c>
      <c r="Q68" s="20">
        <v>1912</v>
      </c>
      <c r="R68" s="21">
        <v>1.4638441220380508E-2</v>
      </c>
      <c r="S68" s="20">
        <v>769</v>
      </c>
      <c r="T68" s="21">
        <v>6.3254176503006422E-3</v>
      </c>
      <c r="U68" s="22">
        <v>1.4863459037711313</v>
      </c>
      <c r="V68" s="35">
        <v>20</v>
      </c>
    </row>
    <row r="69" spans="2:22" ht="15" thickBot="1" x14ac:dyDescent="0.25">
      <c r="B69" s="93" t="s">
        <v>42</v>
      </c>
      <c r="C69" s="94"/>
      <c r="D69" s="23">
        <f>SUM(D49:D68)</f>
        <v>5895</v>
      </c>
      <c r="E69" s="24">
        <f>D69/D71</f>
        <v>0.53483941208492103</v>
      </c>
      <c r="F69" s="23">
        <f>SUM(F49:F68)</f>
        <v>4723</v>
      </c>
      <c r="G69" s="24">
        <f>F69/F71</f>
        <v>0.47591696896412738</v>
      </c>
      <c r="H69" s="25">
        <f>D69/F69-1</f>
        <v>0.2481473639635825</v>
      </c>
      <c r="I69" s="36"/>
      <c r="J69" s="23">
        <f>SUM(J49:J68)</f>
        <v>5463</v>
      </c>
      <c r="K69" s="24">
        <f>D69/J69-1</f>
        <v>7.9077429983525516E-2</v>
      </c>
      <c r="L69" s="23"/>
      <c r="O69" s="93" t="s">
        <v>42</v>
      </c>
      <c r="P69" s="94"/>
      <c r="Q69" s="23">
        <f>SUM(Q49:Q68)</f>
        <v>64789</v>
      </c>
      <c r="R69" s="24">
        <f>Q69/Q71</f>
        <v>0.49603031811047738</v>
      </c>
      <c r="S69" s="23">
        <f>SUM(S49:S68)</f>
        <v>57791</v>
      </c>
      <c r="T69" s="24">
        <f>S69/S71</f>
        <v>0.47536048300198236</v>
      </c>
      <c r="U69" s="25">
        <f>Q69/S69-1</f>
        <v>0.12109151944074337</v>
      </c>
      <c r="V69" s="36"/>
    </row>
    <row r="70" spans="2:22" ht="15" thickBot="1" x14ac:dyDescent="0.25">
      <c r="B70" s="93" t="s">
        <v>12</v>
      </c>
      <c r="C70" s="94"/>
      <c r="D70" s="23">
        <f>D71-SUM(D49:D68)</f>
        <v>5127</v>
      </c>
      <c r="E70" s="24">
        <f>D70/D71</f>
        <v>0.46516058791507892</v>
      </c>
      <c r="F70" s="23">
        <f>F71-SUM(F49:F68)</f>
        <v>5201</v>
      </c>
      <c r="G70" s="24">
        <f>F70/F71</f>
        <v>0.52408303103587262</v>
      </c>
      <c r="H70" s="25">
        <f>D70/F70-1</f>
        <v>-1.4228033070563306E-2</v>
      </c>
      <c r="I70" s="36"/>
      <c r="J70" s="23">
        <f>J71-SUM(J49:J68)</f>
        <v>6022</v>
      </c>
      <c r="K70" s="24">
        <f>D70/J70-1</f>
        <v>-0.14862172035868482</v>
      </c>
      <c r="L70" s="23"/>
      <c r="O70" s="93" t="s">
        <v>12</v>
      </c>
      <c r="P70" s="94"/>
      <c r="Q70" s="23">
        <f>Q71-SUM(Q49:Q68)</f>
        <v>65826</v>
      </c>
      <c r="R70" s="24">
        <f>Q70/Q71</f>
        <v>0.50396968188952262</v>
      </c>
      <c r="S70" s="23">
        <f>S71-SUM(S49:S68)</f>
        <v>63782</v>
      </c>
      <c r="T70" s="24">
        <f>S70/S71</f>
        <v>0.5246395169980177</v>
      </c>
      <c r="U70" s="25">
        <f>Q70/S70-1</f>
        <v>3.2046658931986993E-2</v>
      </c>
      <c r="V70" s="36"/>
    </row>
    <row r="71" spans="2:22" ht="15" thickBot="1" x14ac:dyDescent="0.25">
      <c r="B71" s="95" t="s">
        <v>34</v>
      </c>
      <c r="C71" s="96"/>
      <c r="D71" s="26">
        <v>11022</v>
      </c>
      <c r="E71" s="27">
        <v>1</v>
      </c>
      <c r="F71" s="26">
        <v>9924</v>
      </c>
      <c r="G71" s="27">
        <v>1</v>
      </c>
      <c r="H71" s="28">
        <v>0.11064087061668681</v>
      </c>
      <c r="I71" s="38"/>
      <c r="J71" s="26">
        <v>11485</v>
      </c>
      <c r="K71" s="28">
        <v>-4.0313452329124977E-2</v>
      </c>
      <c r="L71" s="26"/>
      <c r="M71" s="29"/>
      <c r="O71" s="95" t="s">
        <v>34</v>
      </c>
      <c r="P71" s="96"/>
      <c r="Q71" s="26">
        <v>130615</v>
      </c>
      <c r="R71" s="27">
        <v>1</v>
      </c>
      <c r="S71" s="26">
        <v>121573</v>
      </c>
      <c r="T71" s="27">
        <v>1</v>
      </c>
      <c r="U71" s="28">
        <v>7.4375066832273573E-2</v>
      </c>
      <c r="V71" s="38"/>
    </row>
    <row r="72" spans="2:22" x14ac:dyDescent="0.2">
      <c r="B72" s="30" t="s">
        <v>69</v>
      </c>
    </row>
    <row r="73" spans="2:22" ht="15" customHeight="1" x14ac:dyDescent="0.2">
      <c r="B73" s="31" t="s">
        <v>68</v>
      </c>
      <c r="O73" s="30" t="s">
        <v>69</v>
      </c>
    </row>
    <row r="74" spans="2:22" x14ac:dyDescent="0.2">
      <c r="O74" s="31" t="s">
        <v>68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3" customWidth="1"/>
    <col min="2" max="2" width="8.140625" style="3" customWidth="1"/>
    <col min="3" max="3" width="23.28515625" style="3" customWidth="1"/>
    <col min="4" max="12" width="10.42578125" style="3" customWidth="1"/>
    <col min="13" max="14" width="1.42578125" style="3" customWidth="1"/>
    <col min="15" max="15" width="9.140625" style="3"/>
    <col min="16" max="16" width="16.7109375" style="3" bestFit="1" customWidth="1"/>
    <col min="17" max="21" width="10.42578125" style="3" customWidth="1"/>
    <col min="22" max="22" width="13.28515625" style="3" customWidth="1"/>
    <col min="23" max="16384" width="9.140625" style="3"/>
  </cols>
  <sheetData>
    <row r="1" spans="2:22" s="32" customFormat="1" ht="12.75" x14ac:dyDescent="0.2">
      <c r="B1" s="32" t="s">
        <v>3</v>
      </c>
      <c r="D1" s="64"/>
      <c r="L1" s="63"/>
      <c r="P1" s="65"/>
      <c r="V1" s="63">
        <v>45265</v>
      </c>
    </row>
    <row r="2" spans="2:22" ht="15" customHeight="1" x14ac:dyDescent="0.2">
      <c r="D2" s="1"/>
      <c r="L2" s="2"/>
      <c r="O2" s="130" t="s">
        <v>97</v>
      </c>
      <c r="P2" s="130"/>
      <c r="Q2" s="130"/>
      <c r="R2" s="130"/>
      <c r="S2" s="130"/>
      <c r="T2" s="130"/>
      <c r="U2" s="130"/>
      <c r="V2" s="130"/>
    </row>
    <row r="3" spans="2:22" ht="14.45" customHeight="1" x14ac:dyDescent="0.2">
      <c r="B3" s="97" t="s">
        <v>147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29"/>
      <c r="N3" s="32"/>
      <c r="O3" s="130"/>
      <c r="P3" s="130"/>
      <c r="Q3" s="130"/>
      <c r="R3" s="130"/>
      <c r="S3" s="130"/>
      <c r="T3" s="130"/>
      <c r="U3" s="130"/>
      <c r="V3" s="130"/>
    </row>
    <row r="4" spans="2:22" ht="14.45" customHeight="1" x14ac:dyDescent="0.2">
      <c r="B4" s="92" t="s">
        <v>148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29"/>
      <c r="N4" s="32"/>
      <c r="O4" s="92" t="s">
        <v>98</v>
      </c>
      <c r="P4" s="92"/>
      <c r="Q4" s="92"/>
      <c r="R4" s="92"/>
      <c r="S4" s="92"/>
      <c r="T4" s="92"/>
      <c r="U4" s="92"/>
      <c r="V4" s="92"/>
    </row>
    <row r="5" spans="2:22" ht="14.45" customHeight="1" thickBot="1" x14ac:dyDescent="0.25">
      <c r="B5" s="33"/>
      <c r="C5" s="33"/>
      <c r="D5" s="33"/>
      <c r="E5" s="33"/>
      <c r="F5" s="33"/>
      <c r="G5" s="33"/>
      <c r="H5" s="33"/>
      <c r="I5" s="33"/>
      <c r="J5" s="33"/>
      <c r="K5" s="29"/>
      <c r="L5" s="5" t="s">
        <v>4</v>
      </c>
      <c r="M5" s="29"/>
      <c r="N5" s="29"/>
      <c r="O5" s="58"/>
      <c r="P5" s="58"/>
      <c r="Q5" s="58"/>
      <c r="R5" s="58"/>
      <c r="S5" s="58"/>
      <c r="T5" s="58"/>
      <c r="U5" s="58"/>
      <c r="V5" s="5" t="s">
        <v>4</v>
      </c>
    </row>
    <row r="6" spans="2:22" ht="14.45" customHeight="1" x14ac:dyDescent="0.2">
      <c r="B6" s="116" t="s">
        <v>0</v>
      </c>
      <c r="C6" s="118" t="s">
        <v>1</v>
      </c>
      <c r="D6" s="98" t="s">
        <v>126</v>
      </c>
      <c r="E6" s="99"/>
      <c r="F6" s="99"/>
      <c r="G6" s="99"/>
      <c r="H6" s="99"/>
      <c r="I6" s="100"/>
      <c r="J6" s="99" t="s">
        <v>119</v>
      </c>
      <c r="K6" s="99"/>
      <c r="L6" s="100"/>
      <c r="M6" s="29"/>
      <c r="N6" s="29"/>
      <c r="O6" s="116" t="s">
        <v>0</v>
      </c>
      <c r="P6" s="118" t="s">
        <v>1</v>
      </c>
      <c r="Q6" s="98" t="s">
        <v>136</v>
      </c>
      <c r="R6" s="99"/>
      <c r="S6" s="99"/>
      <c r="T6" s="99"/>
      <c r="U6" s="99"/>
      <c r="V6" s="100"/>
    </row>
    <row r="7" spans="2:22" ht="14.45" customHeight="1" thickBot="1" x14ac:dyDescent="0.25">
      <c r="B7" s="117"/>
      <c r="C7" s="119"/>
      <c r="D7" s="103" t="s">
        <v>127</v>
      </c>
      <c r="E7" s="104"/>
      <c r="F7" s="104"/>
      <c r="G7" s="104"/>
      <c r="H7" s="104"/>
      <c r="I7" s="105"/>
      <c r="J7" s="104" t="s">
        <v>120</v>
      </c>
      <c r="K7" s="104"/>
      <c r="L7" s="105"/>
      <c r="M7" s="29"/>
      <c r="N7" s="29"/>
      <c r="O7" s="117"/>
      <c r="P7" s="119"/>
      <c r="Q7" s="103" t="s">
        <v>139</v>
      </c>
      <c r="R7" s="104"/>
      <c r="S7" s="104"/>
      <c r="T7" s="104"/>
      <c r="U7" s="104"/>
      <c r="V7" s="105"/>
    </row>
    <row r="8" spans="2:22" ht="14.45" customHeight="1" x14ac:dyDescent="0.2">
      <c r="B8" s="117"/>
      <c r="C8" s="119"/>
      <c r="D8" s="106">
        <v>2023</v>
      </c>
      <c r="E8" s="107"/>
      <c r="F8" s="106">
        <v>2022</v>
      </c>
      <c r="G8" s="107"/>
      <c r="H8" s="101" t="s">
        <v>5</v>
      </c>
      <c r="I8" s="101" t="s">
        <v>47</v>
      </c>
      <c r="J8" s="101">
        <v>2022</v>
      </c>
      <c r="K8" s="101" t="s">
        <v>130</v>
      </c>
      <c r="L8" s="101" t="s">
        <v>134</v>
      </c>
      <c r="M8" s="29"/>
      <c r="N8" s="29"/>
      <c r="O8" s="117"/>
      <c r="P8" s="119"/>
      <c r="Q8" s="106">
        <v>2023</v>
      </c>
      <c r="R8" s="107"/>
      <c r="S8" s="106">
        <v>2022</v>
      </c>
      <c r="T8" s="107"/>
      <c r="U8" s="101" t="s">
        <v>5</v>
      </c>
      <c r="V8" s="101" t="s">
        <v>63</v>
      </c>
    </row>
    <row r="9" spans="2:22" ht="14.45" customHeight="1" thickBot="1" x14ac:dyDescent="0.25">
      <c r="B9" s="114" t="s">
        <v>6</v>
      </c>
      <c r="C9" s="110" t="s">
        <v>7</v>
      </c>
      <c r="D9" s="108"/>
      <c r="E9" s="109"/>
      <c r="F9" s="108"/>
      <c r="G9" s="109"/>
      <c r="H9" s="102"/>
      <c r="I9" s="102"/>
      <c r="J9" s="102"/>
      <c r="K9" s="102"/>
      <c r="L9" s="102"/>
      <c r="M9" s="29"/>
      <c r="N9" s="29"/>
      <c r="O9" s="114" t="s">
        <v>6</v>
      </c>
      <c r="P9" s="110" t="s">
        <v>7</v>
      </c>
      <c r="Q9" s="108"/>
      <c r="R9" s="109"/>
      <c r="S9" s="108"/>
      <c r="T9" s="109"/>
      <c r="U9" s="102"/>
      <c r="V9" s="102"/>
    </row>
    <row r="10" spans="2:22" ht="14.45" customHeight="1" x14ac:dyDescent="0.2">
      <c r="B10" s="114"/>
      <c r="C10" s="110"/>
      <c r="D10" s="6" t="s">
        <v>8</v>
      </c>
      <c r="E10" s="7" t="s">
        <v>2</v>
      </c>
      <c r="F10" s="6" t="s">
        <v>8</v>
      </c>
      <c r="G10" s="7" t="s">
        <v>2</v>
      </c>
      <c r="H10" s="112" t="s">
        <v>9</v>
      </c>
      <c r="I10" s="112" t="s">
        <v>48</v>
      </c>
      <c r="J10" s="112" t="s">
        <v>8</v>
      </c>
      <c r="K10" s="112" t="s">
        <v>131</v>
      </c>
      <c r="L10" s="112" t="s">
        <v>135</v>
      </c>
      <c r="M10" s="29"/>
      <c r="N10" s="29"/>
      <c r="O10" s="114"/>
      <c r="P10" s="110"/>
      <c r="Q10" s="6" t="s">
        <v>8</v>
      </c>
      <c r="R10" s="7" t="s">
        <v>2</v>
      </c>
      <c r="S10" s="6" t="s">
        <v>8</v>
      </c>
      <c r="T10" s="7" t="s">
        <v>2</v>
      </c>
      <c r="U10" s="112" t="s">
        <v>9</v>
      </c>
      <c r="V10" s="112" t="s">
        <v>64</v>
      </c>
    </row>
    <row r="11" spans="2:22" ht="14.45" customHeight="1" thickBot="1" x14ac:dyDescent="0.25">
      <c r="B11" s="115"/>
      <c r="C11" s="111"/>
      <c r="D11" s="9" t="s">
        <v>10</v>
      </c>
      <c r="E11" s="10" t="s">
        <v>11</v>
      </c>
      <c r="F11" s="9" t="s">
        <v>10</v>
      </c>
      <c r="G11" s="10" t="s">
        <v>11</v>
      </c>
      <c r="H11" s="113"/>
      <c r="I11" s="113"/>
      <c r="J11" s="113" t="s">
        <v>10</v>
      </c>
      <c r="K11" s="113"/>
      <c r="L11" s="113"/>
      <c r="M11" s="29"/>
      <c r="N11" s="29"/>
      <c r="O11" s="115"/>
      <c r="P11" s="111"/>
      <c r="Q11" s="9" t="s">
        <v>10</v>
      </c>
      <c r="R11" s="10" t="s">
        <v>11</v>
      </c>
      <c r="S11" s="9" t="s">
        <v>10</v>
      </c>
      <c r="T11" s="10" t="s">
        <v>11</v>
      </c>
      <c r="U11" s="113"/>
      <c r="V11" s="113"/>
    </row>
    <row r="12" spans="2:22" ht="14.45" customHeight="1" thickBot="1" x14ac:dyDescent="0.25">
      <c r="B12" s="12">
        <v>1</v>
      </c>
      <c r="C12" s="13" t="s">
        <v>19</v>
      </c>
      <c r="D12" s="14">
        <v>5254</v>
      </c>
      <c r="E12" s="15">
        <v>0.16896607171570993</v>
      </c>
      <c r="F12" s="14">
        <v>4648</v>
      </c>
      <c r="G12" s="15">
        <v>0.17248033249220721</v>
      </c>
      <c r="H12" s="16">
        <v>0.13037865748709132</v>
      </c>
      <c r="I12" s="34">
        <v>0</v>
      </c>
      <c r="J12" s="14">
        <v>5451</v>
      </c>
      <c r="K12" s="16">
        <v>-3.6140157769216641E-2</v>
      </c>
      <c r="L12" s="34">
        <v>0</v>
      </c>
      <c r="M12" s="29"/>
      <c r="N12" s="29"/>
      <c r="O12" s="12">
        <v>1</v>
      </c>
      <c r="P12" s="13" t="s">
        <v>19</v>
      </c>
      <c r="Q12" s="14">
        <v>63631</v>
      </c>
      <c r="R12" s="15">
        <v>0.18474988168412129</v>
      </c>
      <c r="S12" s="14">
        <v>50128</v>
      </c>
      <c r="T12" s="15">
        <v>0.1681154754239107</v>
      </c>
      <c r="U12" s="16">
        <v>0.26937041174593035</v>
      </c>
      <c r="V12" s="34">
        <v>0</v>
      </c>
    </row>
    <row r="13" spans="2:22" ht="14.45" customHeight="1" thickBot="1" x14ac:dyDescent="0.25">
      <c r="B13" s="18">
        <v>2</v>
      </c>
      <c r="C13" s="19" t="s">
        <v>17</v>
      </c>
      <c r="D13" s="20">
        <v>3866</v>
      </c>
      <c r="E13" s="21">
        <v>0.1243286702042129</v>
      </c>
      <c r="F13" s="20">
        <v>3591</v>
      </c>
      <c r="G13" s="21">
        <v>0.13325664242244323</v>
      </c>
      <c r="H13" s="22">
        <v>7.6580339738234526E-2</v>
      </c>
      <c r="I13" s="35">
        <v>0</v>
      </c>
      <c r="J13" s="20">
        <v>3691</v>
      </c>
      <c r="K13" s="22">
        <v>4.7412625304795508E-2</v>
      </c>
      <c r="L13" s="35">
        <v>0</v>
      </c>
      <c r="M13" s="29"/>
      <c r="N13" s="29"/>
      <c r="O13" s="18">
        <v>2</v>
      </c>
      <c r="P13" s="19" t="s">
        <v>17</v>
      </c>
      <c r="Q13" s="20">
        <v>38707</v>
      </c>
      <c r="R13" s="21">
        <v>0.11238411576664334</v>
      </c>
      <c r="S13" s="20">
        <v>31270</v>
      </c>
      <c r="T13" s="21">
        <v>0.10487094870143808</v>
      </c>
      <c r="U13" s="22">
        <v>0.23783178765590018</v>
      </c>
      <c r="V13" s="35">
        <v>0</v>
      </c>
    </row>
    <row r="14" spans="2:22" ht="14.45" customHeight="1" thickBot="1" x14ac:dyDescent="0.25">
      <c r="B14" s="12">
        <v>3</v>
      </c>
      <c r="C14" s="13" t="s">
        <v>18</v>
      </c>
      <c r="D14" s="14">
        <v>2259</v>
      </c>
      <c r="E14" s="15">
        <v>7.2648335745296666E-2</v>
      </c>
      <c r="F14" s="14">
        <v>1953</v>
      </c>
      <c r="G14" s="15">
        <v>7.2472910791153339E-2</v>
      </c>
      <c r="H14" s="16">
        <v>0.15668202764976957</v>
      </c>
      <c r="I14" s="34">
        <v>1</v>
      </c>
      <c r="J14" s="14">
        <v>2191</v>
      </c>
      <c r="K14" s="16">
        <v>3.1036056595161954E-2</v>
      </c>
      <c r="L14" s="34">
        <v>0</v>
      </c>
      <c r="M14" s="29"/>
      <c r="N14" s="29"/>
      <c r="O14" s="12">
        <v>3</v>
      </c>
      <c r="P14" s="13" t="s">
        <v>18</v>
      </c>
      <c r="Q14" s="14">
        <v>25406</v>
      </c>
      <c r="R14" s="15">
        <v>7.3765232262054434E-2</v>
      </c>
      <c r="S14" s="14">
        <v>22285</v>
      </c>
      <c r="T14" s="15">
        <v>7.4737738785147029E-2</v>
      </c>
      <c r="U14" s="16">
        <v>0.14004936055642814</v>
      </c>
      <c r="V14" s="34">
        <v>0</v>
      </c>
    </row>
    <row r="15" spans="2:22" ht="14.45" customHeight="1" thickBot="1" x14ac:dyDescent="0.25">
      <c r="B15" s="18">
        <v>4</v>
      </c>
      <c r="C15" s="19" t="s">
        <v>32</v>
      </c>
      <c r="D15" s="20">
        <v>2196</v>
      </c>
      <c r="E15" s="21">
        <v>7.0622286541244569E-2</v>
      </c>
      <c r="F15" s="20">
        <v>1653</v>
      </c>
      <c r="G15" s="21">
        <v>6.1340359210331007E-2</v>
      </c>
      <c r="H15" s="22">
        <v>0.32849364791288571</v>
      </c>
      <c r="I15" s="35">
        <v>1</v>
      </c>
      <c r="J15" s="20">
        <v>2138</v>
      </c>
      <c r="K15" s="22">
        <v>2.7128157156220745E-2</v>
      </c>
      <c r="L15" s="35">
        <v>0</v>
      </c>
      <c r="M15" s="29"/>
      <c r="N15" s="29"/>
      <c r="O15" s="18">
        <v>4</v>
      </c>
      <c r="P15" s="19" t="s">
        <v>32</v>
      </c>
      <c r="Q15" s="20">
        <v>22224</v>
      </c>
      <c r="R15" s="21">
        <v>6.452643162213248E-2</v>
      </c>
      <c r="S15" s="20">
        <v>17017</v>
      </c>
      <c r="T15" s="21">
        <v>5.7070320884309939E-2</v>
      </c>
      <c r="U15" s="22">
        <v>0.30598812951754129</v>
      </c>
      <c r="V15" s="35">
        <v>4</v>
      </c>
    </row>
    <row r="16" spans="2:22" ht="14.45" customHeight="1" thickBot="1" x14ac:dyDescent="0.25">
      <c r="B16" s="12">
        <v>5</v>
      </c>
      <c r="C16" s="13" t="s">
        <v>16</v>
      </c>
      <c r="D16" s="14">
        <v>2105</v>
      </c>
      <c r="E16" s="15">
        <v>6.7695771024280427E-2</v>
      </c>
      <c r="F16" s="14">
        <v>2009</v>
      </c>
      <c r="G16" s="15">
        <v>7.4550987086240167E-2</v>
      </c>
      <c r="H16" s="16">
        <v>4.7784967645594811E-2</v>
      </c>
      <c r="I16" s="34">
        <v>-2</v>
      </c>
      <c r="J16" s="14">
        <v>1793</v>
      </c>
      <c r="K16" s="16">
        <v>0.17401003904071399</v>
      </c>
      <c r="L16" s="34">
        <v>1</v>
      </c>
      <c r="M16" s="29"/>
      <c r="N16" s="29"/>
      <c r="O16" s="12">
        <v>5</v>
      </c>
      <c r="P16" s="13" t="s">
        <v>22</v>
      </c>
      <c r="Q16" s="14">
        <v>21676</v>
      </c>
      <c r="R16" s="15">
        <v>6.2935337105891984E-2</v>
      </c>
      <c r="S16" s="14">
        <v>19230</v>
      </c>
      <c r="T16" s="15">
        <v>6.4492112041210567E-2</v>
      </c>
      <c r="U16" s="16">
        <v>0.12719708788351536</v>
      </c>
      <c r="V16" s="34">
        <v>0</v>
      </c>
    </row>
    <row r="17" spans="2:22" ht="14.45" customHeight="1" thickBot="1" x14ac:dyDescent="0.25">
      <c r="B17" s="18">
        <v>6</v>
      </c>
      <c r="C17" s="19" t="s">
        <v>31</v>
      </c>
      <c r="D17" s="20">
        <v>2006</v>
      </c>
      <c r="E17" s="21">
        <v>6.4511979417912854E-2</v>
      </c>
      <c r="F17" s="20">
        <v>1344</v>
      </c>
      <c r="G17" s="21">
        <v>4.9873831082084014E-2</v>
      </c>
      <c r="H17" s="22">
        <v>0.49255952380952372</v>
      </c>
      <c r="I17" s="35">
        <v>1</v>
      </c>
      <c r="J17" s="20">
        <v>1652</v>
      </c>
      <c r="K17" s="22">
        <v>0.21428571428571419</v>
      </c>
      <c r="L17" s="35">
        <v>1</v>
      </c>
      <c r="M17" s="29"/>
      <c r="N17" s="29"/>
      <c r="O17" s="18">
        <v>6</v>
      </c>
      <c r="P17" s="19" t="s">
        <v>16</v>
      </c>
      <c r="Q17" s="20">
        <v>20542</v>
      </c>
      <c r="R17" s="21">
        <v>5.9642816701846887E-2</v>
      </c>
      <c r="S17" s="20">
        <v>20892</v>
      </c>
      <c r="T17" s="21">
        <v>7.0066001287830013E-2</v>
      </c>
      <c r="U17" s="22">
        <v>-1.675282404748224E-2</v>
      </c>
      <c r="V17" s="35">
        <v>-2</v>
      </c>
    </row>
    <row r="18" spans="2:22" ht="14.45" customHeight="1" thickBot="1" x14ac:dyDescent="0.25">
      <c r="B18" s="12">
        <v>7</v>
      </c>
      <c r="C18" s="13" t="s">
        <v>24</v>
      </c>
      <c r="D18" s="14">
        <v>1863</v>
      </c>
      <c r="E18" s="15">
        <v>5.9913169319826341E-2</v>
      </c>
      <c r="F18" s="14">
        <v>927</v>
      </c>
      <c r="G18" s="15">
        <v>3.4399584384740986E-2</v>
      </c>
      <c r="H18" s="16">
        <v>1.0097087378640777</v>
      </c>
      <c r="I18" s="34">
        <v>4</v>
      </c>
      <c r="J18" s="14">
        <v>1037</v>
      </c>
      <c r="K18" s="16">
        <v>0.79652844744455154</v>
      </c>
      <c r="L18" s="34">
        <v>2</v>
      </c>
      <c r="M18" s="29"/>
      <c r="N18" s="29"/>
      <c r="O18" s="12">
        <v>7</v>
      </c>
      <c r="P18" s="13" t="s">
        <v>31</v>
      </c>
      <c r="Q18" s="14">
        <v>17842</v>
      </c>
      <c r="R18" s="15">
        <v>5.1803482406501421E-2</v>
      </c>
      <c r="S18" s="14">
        <v>17392</v>
      </c>
      <c r="T18" s="15">
        <v>5.8327967374973172E-2</v>
      </c>
      <c r="U18" s="16">
        <v>2.5873965041398383E-2</v>
      </c>
      <c r="V18" s="34">
        <v>0</v>
      </c>
    </row>
    <row r="19" spans="2:22" ht="14.45" customHeight="1" thickBot="1" x14ac:dyDescent="0.25">
      <c r="B19" s="18">
        <v>8</v>
      </c>
      <c r="C19" s="19" t="s">
        <v>23</v>
      </c>
      <c r="D19" s="20">
        <v>1503</v>
      </c>
      <c r="E19" s="21">
        <v>4.8335745296671492E-2</v>
      </c>
      <c r="F19" s="20">
        <v>1305</v>
      </c>
      <c r="G19" s="21">
        <v>4.8426599376577111E-2</v>
      </c>
      <c r="H19" s="22">
        <v>0.15172413793103456</v>
      </c>
      <c r="I19" s="35">
        <v>0</v>
      </c>
      <c r="J19" s="20">
        <v>1492</v>
      </c>
      <c r="K19" s="22">
        <v>7.372654155495928E-3</v>
      </c>
      <c r="L19" s="35">
        <v>0</v>
      </c>
      <c r="M19" s="29"/>
      <c r="N19" s="29"/>
      <c r="O19" s="18">
        <v>8</v>
      </c>
      <c r="P19" s="19" t="s">
        <v>23</v>
      </c>
      <c r="Q19" s="20">
        <v>17223</v>
      </c>
      <c r="R19" s="21">
        <v>5.0006242432864813E-2</v>
      </c>
      <c r="S19" s="20">
        <v>17972</v>
      </c>
      <c r="T19" s="21">
        <v>6.0273127280532302E-2</v>
      </c>
      <c r="U19" s="22">
        <v>-4.1675940351658114E-2</v>
      </c>
      <c r="V19" s="35">
        <v>-2</v>
      </c>
    </row>
    <row r="20" spans="2:22" ht="14.45" customHeight="1" thickBot="1" x14ac:dyDescent="0.25">
      <c r="B20" s="12">
        <v>9</v>
      </c>
      <c r="C20" s="13" t="s">
        <v>22</v>
      </c>
      <c r="D20" s="14">
        <v>1471</v>
      </c>
      <c r="E20" s="15">
        <v>4.7306640939057724E-2</v>
      </c>
      <c r="F20" s="14">
        <v>1383</v>
      </c>
      <c r="G20" s="15">
        <v>5.1321062787590917E-2</v>
      </c>
      <c r="H20" s="16">
        <v>6.3629790310918199E-2</v>
      </c>
      <c r="I20" s="34">
        <v>-3</v>
      </c>
      <c r="J20" s="14">
        <v>1959</v>
      </c>
      <c r="K20" s="16">
        <v>-0.24910668708524752</v>
      </c>
      <c r="L20" s="34">
        <v>-4</v>
      </c>
      <c r="M20" s="29"/>
      <c r="N20" s="29"/>
      <c r="O20" s="12">
        <v>9</v>
      </c>
      <c r="P20" s="13" t="s">
        <v>24</v>
      </c>
      <c r="Q20" s="14">
        <v>13016</v>
      </c>
      <c r="R20" s="15">
        <v>3.7791398217858006E-2</v>
      </c>
      <c r="S20" s="14">
        <v>9850</v>
      </c>
      <c r="T20" s="15">
        <v>3.303418115475424E-2</v>
      </c>
      <c r="U20" s="16">
        <v>0.32142131979695421</v>
      </c>
      <c r="V20" s="34">
        <v>2</v>
      </c>
    </row>
    <row r="21" spans="2:22" ht="14.45" customHeight="1" thickBot="1" x14ac:dyDescent="0.25">
      <c r="B21" s="18">
        <v>10</v>
      </c>
      <c r="C21" s="19" t="s">
        <v>29</v>
      </c>
      <c r="D21" s="20">
        <v>995</v>
      </c>
      <c r="E21" s="21">
        <v>3.1998713619552983E-2</v>
      </c>
      <c r="F21" s="20">
        <v>1130</v>
      </c>
      <c r="G21" s="21">
        <v>4.1932610954430759E-2</v>
      </c>
      <c r="H21" s="22">
        <v>-0.11946902654867253</v>
      </c>
      <c r="I21" s="35">
        <v>-1</v>
      </c>
      <c r="J21" s="20">
        <v>774</v>
      </c>
      <c r="K21" s="22">
        <v>0.28552971576227382</v>
      </c>
      <c r="L21" s="35">
        <v>2</v>
      </c>
      <c r="M21" s="29"/>
      <c r="N21" s="29"/>
      <c r="O21" s="18">
        <v>10</v>
      </c>
      <c r="P21" s="19" t="s">
        <v>33</v>
      </c>
      <c r="Q21" s="20">
        <v>10569</v>
      </c>
      <c r="R21" s="21">
        <v>3.0686638580557871E-2</v>
      </c>
      <c r="S21" s="20">
        <v>8942</v>
      </c>
      <c r="T21" s="21">
        <v>2.9988999785361667E-2</v>
      </c>
      <c r="U21" s="22">
        <v>0.18195034667859544</v>
      </c>
      <c r="V21" s="35">
        <v>2</v>
      </c>
    </row>
    <row r="22" spans="2:22" ht="14.45" customHeight="1" thickBot="1" x14ac:dyDescent="0.25">
      <c r="B22" s="12">
        <v>11</v>
      </c>
      <c r="C22" s="13" t="s">
        <v>33</v>
      </c>
      <c r="D22" s="14">
        <v>790</v>
      </c>
      <c r="E22" s="15">
        <v>2.5406013828589806E-2</v>
      </c>
      <c r="F22" s="14">
        <v>937</v>
      </c>
      <c r="G22" s="15">
        <v>3.4770669437435058E-2</v>
      </c>
      <c r="H22" s="16">
        <v>-0.15688367129135539</v>
      </c>
      <c r="I22" s="34">
        <v>-1</v>
      </c>
      <c r="J22" s="14">
        <v>859</v>
      </c>
      <c r="K22" s="16">
        <v>-8.0325960419092013E-2</v>
      </c>
      <c r="L22" s="34">
        <v>-1</v>
      </c>
      <c r="M22" s="29"/>
      <c r="N22" s="29"/>
      <c r="O22" s="12">
        <v>11</v>
      </c>
      <c r="P22" s="13" t="s">
        <v>21</v>
      </c>
      <c r="Q22" s="14">
        <v>9875</v>
      </c>
      <c r="R22" s="15">
        <v>2.8671639320939444E-2</v>
      </c>
      <c r="S22" s="14">
        <v>13057</v>
      </c>
      <c r="T22" s="15">
        <v>4.3789573942906203E-2</v>
      </c>
      <c r="U22" s="16">
        <v>-0.24370069694416785</v>
      </c>
      <c r="V22" s="34">
        <v>-2</v>
      </c>
    </row>
    <row r="23" spans="2:22" ht="14.45" customHeight="1" thickBot="1" x14ac:dyDescent="0.25">
      <c r="B23" s="18">
        <v>12</v>
      </c>
      <c r="C23" s="19" t="s">
        <v>21</v>
      </c>
      <c r="D23" s="20">
        <v>712</v>
      </c>
      <c r="E23" s="21">
        <v>2.2897571956906254E-2</v>
      </c>
      <c r="F23" s="20">
        <v>584</v>
      </c>
      <c r="G23" s="21">
        <v>2.1671367077334126E-2</v>
      </c>
      <c r="H23" s="22">
        <v>0.21917808219178081</v>
      </c>
      <c r="I23" s="35">
        <v>2</v>
      </c>
      <c r="J23" s="20">
        <v>834</v>
      </c>
      <c r="K23" s="22">
        <v>-0.1462829736211031</v>
      </c>
      <c r="L23" s="35">
        <v>-1</v>
      </c>
      <c r="M23" s="29"/>
      <c r="N23" s="29"/>
      <c r="O23" s="18">
        <v>12</v>
      </c>
      <c r="P23" s="19" t="s">
        <v>29</v>
      </c>
      <c r="Q23" s="20">
        <v>9723</v>
      </c>
      <c r="R23" s="21">
        <v>2.8230313834682958E-2</v>
      </c>
      <c r="S23" s="20">
        <v>10370</v>
      </c>
      <c r="T23" s="21">
        <v>3.4778117621807256E-2</v>
      </c>
      <c r="U23" s="22">
        <v>-6.2391513982642199E-2</v>
      </c>
      <c r="V23" s="35">
        <v>-2</v>
      </c>
    </row>
    <row r="24" spans="2:22" ht="14.45" customHeight="1" thickBot="1" x14ac:dyDescent="0.25">
      <c r="B24" s="12">
        <v>13</v>
      </c>
      <c r="C24" s="13" t="s">
        <v>104</v>
      </c>
      <c r="D24" s="14">
        <v>709</v>
      </c>
      <c r="E24" s="15">
        <v>2.2801093423379964E-2</v>
      </c>
      <c r="F24" s="14">
        <v>144</v>
      </c>
      <c r="G24" s="15">
        <v>5.3436247587947154E-3</v>
      </c>
      <c r="H24" s="16">
        <v>3.9236111111111107</v>
      </c>
      <c r="I24" s="34">
        <v>12</v>
      </c>
      <c r="J24" s="14">
        <v>467</v>
      </c>
      <c r="K24" s="16">
        <v>0.51820128479657379</v>
      </c>
      <c r="L24" s="34">
        <v>5</v>
      </c>
      <c r="M24" s="29"/>
      <c r="N24" s="29"/>
      <c r="O24" s="12">
        <v>13</v>
      </c>
      <c r="P24" s="13" t="s">
        <v>27</v>
      </c>
      <c r="Q24" s="14">
        <v>7739</v>
      </c>
      <c r="R24" s="15">
        <v>2.2469854856177252E-2</v>
      </c>
      <c r="S24" s="14">
        <v>7808</v>
      </c>
      <c r="T24" s="15">
        <v>2.6185876797596052E-2</v>
      </c>
      <c r="U24" s="16">
        <v>-8.8370901639344135E-3</v>
      </c>
      <c r="V24" s="34">
        <v>1</v>
      </c>
    </row>
    <row r="25" spans="2:22" ht="14.45" customHeight="1" thickBot="1" x14ac:dyDescent="0.25">
      <c r="B25" s="18">
        <v>14</v>
      </c>
      <c r="C25" s="19" t="s">
        <v>61</v>
      </c>
      <c r="D25" s="20">
        <v>670</v>
      </c>
      <c r="E25" s="21">
        <v>2.1546872487538189E-2</v>
      </c>
      <c r="F25" s="20">
        <v>602</v>
      </c>
      <c r="G25" s="21">
        <v>2.2339320172183465E-2</v>
      </c>
      <c r="H25" s="22">
        <v>0.11295681063122931</v>
      </c>
      <c r="I25" s="35">
        <v>-1</v>
      </c>
      <c r="J25" s="20">
        <v>774</v>
      </c>
      <c r="K25" s="22">
        <v>-0.13436692506459946</v>
      </c>
      <c r="L25" s="35">
        <v>-2</v>
      </c>
      <c r="M25" s="29"/>
      <c r="N25" s="29"/>
      <c r="O25" s="18">
        <v>14</v>
      </c>
      <c r="P25" s="19" t="s">
        <v>61</v>
      </c>
      <c r="Q25" s="20">
        <v>7505</v>
      </c>
      <c r="R25" s="21">
        <v>2.1790445883913975E-2</v>
      </c>
      <c r="S25" s="20">
        <v>4065</v>
      </c>
      <c r="T25" s="21">
        <v>1.363288795878944E-2</v>
      </c>
      <c r="U25" s="22">
        <v>0.84624846248462493</v>
      </c>
      <c r="V25" s="35">
        <v>3</v>
      </c>
    </row>
    <row r="26" spans="2:22" ht="14.45" customHeight="1" thickBot="1" x14ac:dyDescent="0.25">
      <c r="B26" s="12">
        <v>15</v>
      </c>
      <c r="C26" s="13" t="s">
        <v>39</v>
      </c>
      <c r="D26" s="14">
        <v>600</v>
      </c>
      <c r="E26" s="15">
        <v>1.929570670525808E-2</v>
      </c>
      <c r="F26" s="14">
        <v>547</v>
      </c>
      <c r="G26" s="15">
        <v>2.0298352382366037E-2</v>
      </c>
      <c r="H26" s="16">
        <v>9.6892138939670858E-2</v>
      </c>
      <c r="I26" s="34">
        <v>0</v>
      </c>
      <c r="J26" s="14">
        <v>586</v>
      </c>
      <c r="K26" s="16">
        <v>2.3890784982935065E-2</v>
      </c>
      <c r="L26" s="34">
        <v>-1</v>
      </c>
      <c r="M26" s="29"/>
      <c r="N26" s="29"/>
      <c r="O26" s="12">
        <v>15</v>
      </c>
      <c r="P26" s="13" t="s">
        <v>20</v>
      </c>
      <c r="Q26" s="14">
        <v>7497</v>
      </c>
      <c r="R26" s="15">
        <v>2.1767218226742581E-2</v>
      </c>
      <c r="S26" s="14">
        <v>7959</v>
      </c>
      <c r="T26" s="15">
        <v>2.6692289117836446E-2</v>
      </c>
      <c r="U26" s="16">
        <v>-5.8047493403693973E-2</v>
      </c>
      <c r="V26" s="34">
        <v>-2</v>
      </c>
    </row>
    <row r="27" spans="2:22" ht="14.45" customHeight="1" thickBot="1" x14ac:dyDescent="0.25">
      <c r="B27" s="18">
        <v>16</v>
      </c>
      <c r="C27" s="19" t="s">
        <v>27</v>
      </c>
      <c r="D27" s="20">
        <v>543</v>
      </c>
      <c r="E27" s="21">
        <v>1.7462614568258563E-2</v>
      </c>
      <c r="F27" s="20">
        <v>642</v>
      </c>
      <c r="G27" s="21">
        <v>2.3823660382959775E-2</v>
      </c>
      <c r="H27" s="22">
        <v>-0.15420560747663548</v>
      </c>
      <c r="I27" s="35">
        <v>-4</v>
      </c>
      <c r="J27" s="20">
        <v>585</v>
      </c>
      <c r="K27" s="22">
        <v>-7.1794871794871762E-2</v>
      </c>
      <c r="L27" s="35">
        <v>-1</v>
      </c>
      <c r="M27" s="29"/>
      <c r="N27" s="29"/>
      <c r="O27" s="18">
        <v>16</v>
      </c>
      <c r="P27" s="19" t="s">
        <v>39</v>
      </c>
      <c r="Q27" s="20">
        <v>7097</v>
      </c>
      <c r="R27" s="21">
        <v>2.0605835368172884E-2</v>
      </c>
      <c r="S27" s="20">
        <v>4170</v>
      </c>
      <c r="T27" s="21">
        <v>1.3985028976175144E-2</v>
      </c>
      <c r="U27" s="22">
        <v>0.70191846522781765</v>
      </c>
      <c r="V27" s="35">
        <v>0</v>
      </c>
    </row>
    <row r="28" spans="2:22" ht="14.45" customHeight="1" thickBot="1" x14ac:dyDescent="0.25">
      <c r="B28" s="12">
        <v>17</v>
      </c>
      <c r="C28" s="13" t="s">
        <v>20</v>
      </c>
      <c r="D28" s="14">
        <v>405</v>
      </c>
      <c r="E28" s="15">
        <v>1.3024602026049204E-2</v>
      </c>
      <c r="F28" s="14">
        <v>276</v>
      </c>
      <c r="G28" s="15">
        <v>1.0241947454356538E-2</v>
      </c>
      <c r="H28" s="16">
        <v>0.46739130434782616</v>
      </c>
      <c r="I28" s="34">
        <v>4</v>
      </c>
      <c r="J28" s="14">
        <v>514</v>
      </c>
      <c r="K28" s="16">
        <v>-0.21206225680933855</v>
      </c>
      <c r="L28" s="34">
        <v>-1</v>
      </c>
      <c r="M28" s="29"/>
      <c r="N28" s="29"/>
      <c r="O28" s="12">
        <v>17</v>
      </c>
      <c r="P28" s="13" t="s">
        <v>104</v>
      </c>
      <c r="Q28" s="14">
        <v>6487</v>
      </c>
      <c r="R28" s="15">
        <v>1.8834726508854094E-2</v>
      </c>
      <c r="S28" s="14">
        <v>2232</v>
      </c>
      <c r="T28" s="15">
        <v>7.48551191242756E-3</v>
      </c>
      <c r="U28" s="16">
        <v>1.9063620071684588</v>
      </c>
      <c r="V28" s="34">
        <v>6</v>
      </c>
    </row>
    <row r="29" spans="2:22" ht="14.45" customHeight="1" thickBot="1" x14ac:dyDescent="0.25">
      <c r="B29" s="18">
        <v>18</v>
      </c>
      <c r="C29" s="19" t="s">
        <v>28</v>
      </c>
      <c r="D29" s="20">
        <v>392</v>
      </c>
      <c r="E29" s="21">
        <v>1.2606528380768612E-2</v>
      </c>
      <c r="F29" s="20">
        <v>454</v>
      </c>
      <c r="G29" s="21">
        <v>1.6847261392311116E-2</v>
      </c>
      <c r="H29" s="22">
        <v>-0.13656387665198233</v>
      </c>
      <c r="I29" s="35">
        <v>-2</v>
      </c>
      <c r="J29" s="20">
        <v>375</v>
      </c>
      <c r="K29" s="22">
        <v>4.5333333333333226E-2</v>
      </c>
      <c r="L29" s="35">
        <v>2</v>
      </c>
      <c r="M29" s="29"/>
      <c r="N29" s="29"/>
      <c r="O29" s="18">
        <v>18</v>
      </c>
      <c r="P29" s="19" t="s">
        <v>28</v>
      </c>
      <c r="Q29" s="20">
        <v>4865</v>
      </c>
      <c r="R29" s="21">
        <v>1.4125319017353963E-2</v>
      </c>
      <c r="S29" s="20">
        <v>4708</v>
      </c>
      <c r="T29" s="21">
        <v>1.5789332474779996E-2</v>
      </c>
      <c r="U29" s="22">
        <v>3.3347493627867486E-2</v>
      </c>
      <c r="V29" s="35">
        <v>-3</v>
      </c>
    </row>
    <row r="30" spans="2:22" ht="14.45" customHeight="1" thickBot="1" x14ac:dyDescent="0.25">
      <c r="B30" s="12">
        <v>19</v>
      </c>
      <c r="C30" s="13" t="s">
        <v>125</v>
      </c>
      <c r="D30" s="14">
        <v>352</v>
      </c>
      <c r="E30" s="15">
        <v>1.1320147933751407E-2</v>
      </c>
      <c r="F30" s="14">
        <v>112</v>
      </c>
      <c r="G30" s="15">
        <v>4.1561525901736675E-3</v>
      </c>
      <c r="H30" s="16">
        <v>2.1428571428571428</v>
      </c>
      <c r="I30" s="34">
        <v>9</v>
      </c>
      <c r="J30" s="14">
        <v>468</v>
      </c>
      <c r="K30" s="16">
        <v>-0.24786324786324787</v>
      </c>
      <c r="L30" s="34">
        <v>-2</v>
      </c>
      <c r="O30" s="12">
        <v>19</v>
      </c>
      <c r="P30" s="13" t="s">
        <v>25</v>
      </c>
      <c r="Q30" s="14">
        <v>4450</v>
      </c>
      <c r="R30" s="15">
        <v>1.2920384301587901E-2</v>
      </c>
      <c r="S30" s="14">
        <v>3722</v>
      </c>
      <c r="T30" s="15">
        <v>1.248256063532947E-2</v>
      </c>
      <c r="U30" s="16">
        <v>0.19559376679204732</v>
      </c>
      <c r="V30" s="34">
        <v>0</v>
      </c>
    </row>
    <row r="31" spans="2:22" ht="14.45" customHeight="1" thickBot="1" x14ac:dyDescent="0.25">
      <c r="B31" s="18">
        <v>20</v>
      </c>
      <c r="C31" s="19" t="s">
        <v>151</v>
      </c>
      <c r="D31" s="20">
        <v>323</v>
      </c>
      <c r="E31" s="21">
        <v>1.0387522109663934E-2</v>
      </c>
      <c r="F31" s="20">
        <v>362</v>
      </c>
      <c r="G31" s="21">
        <v>1.3433278907525605E-2</v>
      </c>
      <c r="H31" s="22">
        <v>-0.10773480662983426</v>
      </c>
      <c r="I31" s="35">
        <v>-2</v>
      </c>
      <c r="J31" s="20">
        <v>319</v>
      </c>
      <c r="K31" s="22">
        <v>1.2539184952978122E-2</v>
      </c>
      <c r="L31" s="35">
        <v>1</v>
      </c>
      <c r="O31" s="18">
        <v>20</v>
      </c>
      <c r="P31" s="19" t="s">
        <v>125</v>
      </c>
      <c r="Q31" s="20">
        <v>3661</v>
      </c>
      <c r="R31" s="21">
        <v>1.0629556613059169E-2</v>
      </c>
      <c r="S31" s="20">
        <v>938</v>
      </c>
      <c r="T31" s="21">
        <v>3.1457930886456321E-3</v>
      </c>
      <c r="U31" s="22">
        <v>2.9029850746268657</v>
      </c>
      <c r="V31" s="35">
        <v>9</v>
      </c>
    </row>
    <row r="32" spans="2:22" ht="14.45" customHeight="1" thickBot="1" x14ac:dyDescent="0.25">
      <c r="B32" s="93" t="s">
        <v>42</v>
      </c>
      <c r="C32" s="94"/>
      <c r="D32" s="23">
        <f>SUM(D12:D31)</f>
        <v>29014</v>
      </c>
      <c r="E32" s="24">
        <f>D32/D34</f>
        <v>0.93307605724392995</v>
      </c>
      <c r="F32" s="23">
        <f>SUM(F12:F31)</f>
        <v>24603</v>
      </c>
      <c r="G32" s="24">
        <f>F32/F34</f>
        <v>0.91298055514323884</v>
      </c>
      <c r="H32" s="25">
        <f>D32/F32-1</f>
        <v>0.17928707881152706</v>
      </c>
      <c r="I32" s="36"/>
      <c r="J32" s="23">
        <f>SUM(J12:J31)</f>
        <v>27959</v>
      </c>
      <c r="K32" s="24">
        <f>D32/J32-1</f>
        <v>3.7733824528774385E-2</v>
      </c>
      <c r="L32" s="23"/>
      <c r="O32" s="93" t="s">
        <v>42</v>
      </c>
      <c r="P32" s="94"/>
      <c r="Q32" s="23">
        <f>SUM(Q12:Q31)</f>
        <v>319735</v>
      </c>
      <c r="R32" s="24">
        <f>Q32/Q34</f>
        <v>0.9283368707119567</v>
      </c>
      <c r="S32" s="23">
        <f>SUM(S12:S31)</f>
        <v>274007</v>
      </c>
      <c r="T32" s="24">
        <f>S32/S34</f>
        <v>0.91894384524576089</v>
      </c>
      <c r="U32" s="25">
        <f>Q32/S32-1</f>
        <v>0.16688624743163505</v>
      </c>
      <c r="V32" s="36"/>
    </row>
    <row r="33" spans="2:22" ht="14.45" customHeight="1" thickBot="1" x14ac:dyDescent="0.25">
      <c r="B33" s="93" t="s">
        <v>12</v>
      </c>
      <c r="C33" s="94"/>
      <c r="D33" s="23">
        <f>D34-SUM(D12:D31)</f>
        <v>2081</v>
      </c>
      <c r="E33" s="24">
        <f>D33/D34</f>
        <v>6.6923942756070109E-2</v>
      </c>
      <c r="F33" s="23">
        <f>F34-SUM(F12:F31)</f>
        <v>2345</v>
      </c>
      <c r="G33" s="24">
        <f>F33/F34</f>
        <v>8.7019444856761163E-2</v>
      </c>
      <c r="H33" s="25">
        <f>D33/F33-1</f>
        <v>-0.11257995735607673</v>
      </c>
      <c r="I33" s="36"/>
      <c r="J33" s="23">
        <f>J34-SUM(J12:J31)</f>
        <v>2241</v>
      </c>
      <c r="K33" s="24">
        <f>D33/J33-1</f>
        <v>-7.1396697902721962E-2</v>
      </c>
      <c r="L33" s="23"/>
      <c r="O33" s="93" t="s">
        <v>12</v>
      </c>
      <c r="P33" s="94"/>
      <c r="Q33" s="23">
        <f>Q34-SUM(Q12:Q31)</f>
        <v>24682</v>
      </c>
      <c r="R33" s="24">
        <f>Q33/Q34</f>
        <v>7.1663129288043276E-2</v>
      </c>
      <c r="S33" s="23">
        <f>S34-SUM(S12:S31)</f>
        <v>24169</v>
      </c>
      <c r="T33" s="24">
        <f>S33/S34</f>
        <v>8.1056154754239107E-2</v>
      </c>
      <c r="U33" s="25">
        <f>Q33/S33-1</f>
        <v>2.1225536844718507E-2</v>
      </c>
      <c r="V33" s="36"/>
    </row>
    <row r="34" spans="2:22" ht="14.45" customHeight="1" thickBot="1" x14ac:dyDescent="0.25">
      <c r="B34" s="95" t="s">
        <v>34</v>
      </c>
      <c r="C34" s="96"/>
      <c r="D34" s="26">
        <v>31095</v>
      </c>
      <c r="E34" s="27">
        <v>1</v>
      </c>
      <c r="F34" s="26">
        <v>26948</v>
      </c>
      <c r="G34" s="27">
        <v>0.99632625797832852</v>
      </c>
      <c r="H34" s="28">
        <v>0.15388897135223401</v>
      </c>
      <c r="I34" s="38"/>
      <c r="J34" s="26">
        <v>30200</v>
      </c>
      <c r="K34" s="28">
        <v>2.9635761589404064E-2</v>
      </c>
      <c r="L34" s="26"/>
      <c r="M34" s="29"/>
      <c r="N34" s="29"/>
      <c r="O34" s="95" t="s">
        <v>34</v>
      </c>
      <c r="P34" s="96"/>
      <c r="Q34" s="26">
        <v>344417</v>
      </c>
      <c r="R34" s="27">
        <v>1</v>
      </c>
      <c r="S34" s="26">
        <v>298176</v>
      </c>
      <c r="T34" s="27">
        <v>1</v>
      </c>
      <c r="U34" s="28">
        <v>0.15507955033268939</v>
      </c>
      <c r="V34" s="38"/>
    </row>
    <row r="35" spans="2:22" ht="14.45" customHeight="1" x14ac:dyDescent="0.2">
      <c r="B35" s="30" t="s">
        <v>69</v>
      </c>
      <c r="O35" s="30" t="s">
        <v>69</v>
      </c>
    </row>
    <row r="36" spans="2:22" x14ac:dyDescent="0.2">
      <c r="B36" s="31" t="s">
        <v>68</v>
      </c>
      <c r="O36" s="31" t="s">
        <v>68</v>
      </c>
    </row>
    <row r="39" spans="2:22" ht="15" customHeight="1" x14ac:dyDescent="0.2">
      <c r="O39" s="130" t="s">
        <v>99</v>
      </c>
      <c r="P39" s="130"/>
      <c r="Q39" s="130"/>
      <c r="R39" s="130"/>
      <c r="S39" s="130"/>
      <c r="T39" s="130"/>
      <c r="U39" s="130"/>
      <c r="V39" s="130"/>
    </row>
    <row r="40" spans="2:22" ht="15" customHeight="1" x14ac:dyDescent="0.2">
      <c r="B40" s="97" t="s">
        <v>149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29"/>
      <c r="N40" s="32"/>
      <c r="O40" s="130"/>
      <c r="P40" s="130"/>
      <c r="Q40" s="130"/>
      <c r="R40" s="130"/>
      <c r="S40" s="130"/>
      <c r="T40" s="130"/>
      <c r="U40" s="130"/>
      <c r="V40" s="130"/>
    </row>
    <row r="41" spans="2:22" x14ac:dyDescent="0.2">
      <c r="B41" s="92" t="s">
        <v>150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29"/>
      <c r="N41" s="32"/>
      <c r="O41" s="92" t="s">
        <v>96</v>
      </c>
      <c r="P41" s="92"/>
      <c r="Q41" s="92"/>
      <c r="R41" s="92"/>
      <c r="S41" s="92"/>
      <c r="T41" s="92"/>
      <c r="U41" s="92"/>
      <c r="V41" s="92"/>
    </row>
    <row r="42" spans="2:22" ht="15" customHeight="1" thickBot="1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29"/>
      <c r="L42" s="5" t="s">
        <v>4</v>
      </c>
      <c r="M42" s="29"/>
      <c r="N42" s="29"/>
      <c r="O42" s="58"/>
      <c r="P42" s="58"/>
      <c r="Q42" s="58"/>
      <c r="R42" s="58"/>
      <c r="S42" s="58"/>
      <c r="T42" s="58"/>
      <c r="U42" s="58"/>
      <c r="V42" s="5" t="s">
        <v>4</v>
      </c>
    </row>
    <row r="43" spans="2:22" ht="15" customHeight="1" x14ac:dyDescent="0.2">
      <c r="B43" s="116" t="s">
        <v>0</v>
      </c>
      <c r="C43" s="118" t="s">
        <v>41</v>
      </c>
      <c r="D43" s="98" t="s">
        <v>126</v>
      </c>
      <c r="E43" s="99"/>
      <c r="F43" s="99"/>
      <c r="G43" s="99"/>
      <c r="H43" s="99"/>
      <c r="I43" s="100"/>
      <c r="J43" s="99" t="s">
        <v>119</v>
      </c>
      <c r="K43" s="99"/>
      <c r="L43" s="100"/>
      <c r="M43" s="29"/>
      <c r="N43" s="29"/>
      <c r="O43" s="116" t="s">
        <v>0</v>
      </c>
      <c r="P43" s="118" t="s">
        <v>41</v>
      </c>
      <c r="Q43" s="98" t="s">
        <v>136</v>
      </c>
      <c r="R43" s="99"/>
      <c r="S43" s="99"/>
      <c r="T43" s="99"/>
      <c r="U43" s="99"/>
      <c r="V43" s="100"/>
    </row>
    <row r="44" spans="2:22" ht="15" customHeight="1" thickBot="1" x14ac:dyDescent="0.25">
      <c r="B44" s="117"/>
      <c r="C44" s="119"/>
      <c r="D44" s="103" t="s">
        <v>127</v>
      </c>
      <c r="E44" s="104"/>
      <c r="F44" s="104"/>
      <c r="G44" s="104"/>
      <c r="H44" s="104"/>
      <c r="I44" s="105"/>
      <c r="J44" s="104" t="s">
        <v>120</v>
      </c>
      <c r="K44" s="104"/>
      <c r="L44" s="105"/>
      <c r="M44" s="29"/>
      <c r="N44" s="29"/>
      <c r="O44" s="117"/>
      <c r="P44" s="119"/>
      <c r="Q44" s="103" t="s">
        <v>139</v>
      </c>
      <c r="R44" s="104"/>
      <c r="S44" s="104"/>
      <c r="T44" s="104"/>
      <c r="U44" s="104"/>
      <c r="V44" s="105"/>
    </row>
    <row r="45" spans="2:22" ht="15" customHeight="1" x14ac:dyDescent="0.2">
      <c r="B45" s="117"/>
      <c r="C45" s="119"/>
      <c r="D45" s="106">
        <v>2023</v>
      </c>
      <c r="E45" s="107"/>
      <c r="F45" s="106">
        <v>2022</v>
      </c>
      <c r="G45" s="107"/>
      <c r="H45" s="101" t="s">
        <v>5</v>
      </c>
      <c r="I45" s="101" t="s">
        <v>47</v>
      </c>
      <c r="J45" s="101">
        <v>2022</v>
      </c>
      <c r="K45" s="101" t="s">
        <v>130</v>
      </c>
      <c r="L45" s="101" t="s">
        <v>134</v>
      </c>
      <c r="M45" s="29"/>
      <c r="N45" s="29"/>
      <c r="O45" s="117"/>
      <c r="P45" s="119"/>
      <c r="Q45" s="106">
        <v>2023</v>
      </c>
      <c r="R45" s="107"/>
      <c r="S45" s="106">
        <v>2022</v>
      </c>
      <c r="T45" s="107"/>
      <c r="U45" s="101" t="s">
        <v>5</v>
      </c>
      <c r="V45" s="101" t="s">
        <v>63</v>
      </c>
    </row>
    <row r="46" spans="2:22" ht="15" customHeight="1" thickBot="1" x14ac:dyDescent="0.25">
      <c r="B46" s="114" t="s">
        <v>6</v>
      </c>
      <c r="C46" s="110" t="s">
        <v>41</v>
      </c>
      <c r="D46" s="108"/>
      <c r="E46" s="109"/>
      <c r="F46" s="108"/>
      <c r="G46" s="109"/>
      <c r="H46" s="102"/>
      <c r="I46" s="102"/>
      <c r="J46" s="102"/>
      <c r="K46" s="102"/>
      <c r="L46" s="102"/>
      <c r="M46" s="29"/>
      <c r="N46" s="29"/>
      <c r="O46" s="114" t="s">
        <v>6</v>
      </c>
      <c r="P46" s="110" t="s">
        <v>41</v>
      </c>
      <c r="Q46" s="108"/>
      <c r="R46" s="109"/>
      <c r="S46" s="108"/>
      <c r="T46" s="109"/>
      <c r="U46" s="102"/>
      <c r="V46" s="102"/>
    </row>
    <row r="47" spans="2:22" ht="15" customHeight="1" x14ac:dyDescent="0.2">
      <c r="B47" s="114"/>
      <c r="C47" s="110"/>
      <c r="D47" s="6" t="s">
        <v>8</v>
      </c>
      <c r="E47" s="7" t="s">
        <v>2</v>
      </c>
      <c r="F47" s="6" t="s">
        <v>8</v>
      </c>
      <c r="G47" s="7" t="s">
        <v>2</v>
      </c>
      <c r="H47" s="112" t="s">
        <v>9</v>
      </c>
      <c r="I47" s="112" t="s">
        <v>48</v>
      </c>
      <c r="J47" s="112" t="s">
        <v>8</v>
      </c>
      <c r="K47" s="112" t="s">
        <v>131</v>
      </c>
      <c r="L47" s="112" t="s">
        <v>135</v>
      </c>
      <c r="M47" s="29"/>
      <c r="N47" s="29"/>
      <c r="O47" s="114"/>
      <c r="P47" s="110"/>
      <c r="Q47" s="6" t="s">
        <v>8</v>
      </c>
      <c r="R47" s="7" t="s">
        <v>2</v>
      </c>
      <c r="S47" s="6" t="s">
        <v>8</v>
      </c>
      <c r="T47" s="7" t="s">
        <v>2</v>
      </c>
      <c r="U47" s="112" t="s">
        <v>9</v>
      </c>
      <c r="V47" s="112" t="s">
        <v>64</v>
      </c>
    </row>
    <row r="48" spans="2:22" ht="15" customHeight="1" thickBot="1" x14ac:dyDescent="0.25">
      <c r="B48" s="115"/>
      <c r="C48" s="111"/>
      <c r="D48" s="9" t="s">
        <v>10</v>
      </c>
      <c r="E48" s="10" t="s">
        <v>11</v>
      </c>
      <c r="F48" s="9" t="s">
        <v>10</v>
      </c>
      <c r="G48" s="10" t="s">
        <v>11</v>
      </c>
      <c r="H48" s="113"/>
      <c r="I48" s="113"/>
      <c r="J48" s="113" t="s">
        <v>10</v>
      </c>
      <c r="K48" s="113"/>
      <c r="L48" s="113"/>
      <c r="M48" s="29"/>
      <c r="N48" s="29"/>
      <c r="O48" s="115"/>
      <c r="P48" s="111"/>
      <c r="Q48" s="9" t="s">
        <v>10</v>
      </c>
      <c r="R48" s="10" t="s">
        <v>11</v>
      </c>
      <c r="S48" s="9" t="s">
        <v>10</v>
      </c>
      <c r="T48" s="10" t="s">
        <v>11</v>
      </c>
      <c r="U48" s="113"/>
      <c r="V48" s="113"/>
    </row>
    <row r="49" spans="2:22" ht="15" thickBot="1" x14ac:dyDescent="0.25">
      <c r="B49" s="12">
        <v>1</v>
      </c>
      <c r="C49" s="13" t="s">
        <v>50</v>
      </c>
      <c r="D49" s="14">
        <v>2304</v>
      </c>
      <c r="E49" s="15">
        <v>7.4095513748191025E-2</v>
      </c>
      <c r="F49" s="14">
        <v>1603</v>
      </c>
      <c r="G49" s="15">
        <v>5.9484933946860621E-2</v>
      </c>
      <c r="H49" s="16">
        <v>0.4373050530255771</v>
      </c>
      <c r="I49" s="34">
        <v>0</v>
      </c>
      <c r="J49" s="14">
        <v>2458</v>
      </c>
      <c r="K49" s="16">
        <v>-6.2652563059397925E-2</v>
      </c>
      <c r="L49" s="34">
        <v>0</v>
      </c>
      <c r="M49" s="29"/>
      <c r="N49" s="29"/>
      <c r="O49" s="12">
        <v>1</v>
      </c>
      <c r="P49" s="13" t="s">
        <v>50</v>
      </c>
      <c r="Q49" s="14">
        <v>23054</v>
      </c>
      <c r="R49" s="15">
        <v>6.6936301053664604E-2</v>
      </c>
      <c r="S49" s="14">
        <v>18635</v>
      </c>
      <c r="T49" s="15">
        <v>6.24966462760249E-2</v>
      </c>
      <c r="U49" s="16">
        <v>0.23713442447008326</v>
      </c>
      <c r="V49" s="34">
        <v>0</v>
      </c>
    </row>
    <row r="50" spans="2:22" ht="15" thickBot="1" x14ac:dyDescent="0.25">
      <c r="B50" s="18">
        <v>2</v>
      </c>
      <c r="C50" s="19" t="s">
        <v>35</v>
      </c>
      <c r="D50" s="20">
        <v>1647</v>
      </c>
      <c r="E50" s="21">
        <v>5.2966714905933431E-2</v>
      </c>
      <c r="F50" s="20">
        <v>886</v>
      </c>
      <c r="G50" s="21">
        <v>3.2878135668695262E-2</v>
      </c>
      <c r="H50" s="22">
        <v>0.85891647855530473</v>
      </c>
      <c r="I50" s="35">
        <v>0</v>
      </c>
      <c r="J50" s="20">
        <v>1286</v>
      </c>
      <c r="K50" s="22">
        <v>0.28071539657853806</v>
      </c>
      <c r="L50" s="35">
        <v>0</v>
      </c>
      <c r="M50" s="29"/>
      <c r="N50" s="29"/>
      <c r="O50" s="18">
        <v>2</v>
      </c>
      <c r="P50" s="19" t="s">
        <v>35</v>
      </c>
      <c r="Q50" s="20">
        <v>13805</v>
      </c>
      <c r="R50" s="21">
        <v>4.0082225906386736E-2</v>
      </c>
      <c r="S50" s="20">
        <v>9643</v>
      </c>
      <c r="T50" s="21">
        <v>3.2339960291908137E-2</v>
      </c>
      <c r="U50" s="22">
        <v>0.43160842061599092</v>
      </c>
      <c r="V50" s="35">
        <v>0</v>
      </c>
    </row>
    <row r="51" spans="2:22" ht="15" thickBot="1" x14ac:dyDescent="0.25">
      <c r="B51" s="12">
        <v>3</v>
      </c>
      <c r="C51" s="13" t="s">
        <v>140</v>
      </c>
      <c r="D51" s="14">
        <v>865</v>
      </c>
      <c r="E51" s="15">
        <v>2.7817977166747065E-2</v>
      </c>
      <c r="F51" s="14">
        <v>225</v>
      </c>
      <c r="G51" s="15">
        <v>8.3494136856167439E-3</v>
      </c>
      <c r="H51" s="16">
        <v>2.8444444444444446</v>
      </c>
      <c r="I51" s="34">
        <v>30</v>
      </c>
      <c r="J51" s="14">
        <v>235</v>
      </c>
      <c r="K51" s="16">
        <v>2.6808510638297873</v>
      </c>
      <c r="L51" s="34">
        <v>31</v>
      </c>
      <c r="M51" s="29"/>
      <c r="N51" s="29"/>
      <c r="O51" s="12">
        <v>3</v>
      </c>
      <c r="P51" s="13" t="s">
        <v>38</v>
      </c>
      <c r="Q51" s="14">
        <v>8679</v>
      </c>
      <c r="R51" s="15">
        <v>2.5199104573816043E-2</v>
      </c>
      <c r="S51" s="14">
        <v>7189</v>
      </c>
      <c r="T51" s="15">
        <v>2.4109921657007941E-2</v>
      </c>
      <c r="U51" s="16">
        <v>0.20726109333704268</v>
      </c>
      <c r="V51" s="34">
        <v>1</v>
      </c>
    </row>
    <row r="52" spans="2:22" ht="15" thickBot="1" x14ac:dyDescent="0.25">
      <c r="B52" s="18">
        <v>4</v>
      </c>
      <c r="C52" s="19" t="s">
        <v>51</v>
      </c>
      <c r="D52" s="20">
        <v>665</v>
      </c>
      <c r="E52" s="21">
        <v>2.1386074931661038E-2</v>
      </c>
      <c r="F52" s="20">
        <v>313</v>
      </c>
      <c r="G52" s="21">
        <v>1.1614962149324625E-2</v>
      </c>
      <c r="H52" s="22">
        <v>1.1246006389776357</v>
      </c>
      <c r="I52" s="35">
        <v>14</v>
      </c>
      <c r="J52" s="20">
        <v>634</v>
      </c>
      <c r="K52" s="22">
        <v>4.8895899053627678E-2</v>
      </c>
      <c r="L52" s="35">
        <v>0</v>
      </c>
      <c r="M52" s="29"/>
      <c r="N52" s="29"/>
      <c r="O52" s="18">
        <v>4</v>
      </c>
      <c r="P52" s="19" t="s">
        <v>40</v>
      </c>
      <c r="Q52" s="20">
        <v>7034</v>
      </c>
      <c r="R52" s="21">
        <v>2.0422917567948156E-2</v>
      </c>
      <c r="S52" s="20">
        <v>6115</v>
      </c>
      <c r="T52" s="21">
        <v>2.0508022107748443E-2</v>
      </c>
      <c r="U52" s="22">
        <v>0.15028618152085027</v>
      </c>
      <c r="V52" s="35">
        <v>2</v>
      </c>
    </row>
    <row r="53" spans="2:22" ht="15" thickBot="1" x14ac:dyDescent="0.25">
      <c r="B53" s="12">
        <v>5</v>
      </c>
      <c r="C53" s="13" t="s">
        <v>40</v>
      </c>
      <c r="D53" s="14">
        <v>602</v>
      </c>
      <c r="E53" s="15">
        <v>1.9360025727608941E-2</v>
      </c>
      <c r="F53" s="14">
        <v>385</v>
      </c>
      <c r="G53" s="15">
        <v>1.4286774528721983E-2</v>
      </c>
      <c r="H53" s="16">
        <v>0.56363636363636371</v>
      </c>
      <c r="I53" s="34">
        <v>10</v>
      </c>
      <c r="J53" s="14">
        <v>563</v>
      </c>
      <c r="K53" s="16">
        <v>6.9271758436944886E-2</v>
      </c>
      <c r="L53" s="34">
        <v>2</v>
      </c>
      <c r="M53" s="29"/>
      <c r="N53" s="29"/>
      <c r="O53" s="12">
        <v>5</v>
      </c>
      <c r="P53" s="13" t="s">
        <v>51</v>
      </c>
      <c r="Q53" s="14">
        <v>6601</v>
      </c>
      <c r="R53" s="15">
        <v>1.9165720623546458E-2</v>
      </c>
      <c r="S53" s="14">
        <v>5638</v>
      </c>
      <c r="T53" s="15">
        <v>1.8908295771624811E-2</v>
      </c>
      <c r="U53" s="16">
        <v>0.17080525008868386</v>
      </c>
      <c r="V53" s="34">
        <v>3</v>
      </c>
    </row>
    <row r="54" spans="2:22" ht="15" thickBot="1" x14ac:dyDescent="0.25">
      <c r="B54" s="18">
        <v>6</v>
      </c>
      <c r="C54" s="19" t="s">
        <v>82</v>
      </c>
      <c r="D54" s="20">
        <v>594</v>
      </c>
      <c r="E54" s="21">
        <v>1.9102749638205498E-2</v>
      </c>
      <c r="F54" s="20">
        <v>503</v>
      </c>
      <c r="G54" s="21">
        <v>1.8665578150512098E-2</v>
      </c>
      <c r="H54" s="22">
        <v>0.18091451292246519</v>
      </c>
      <c r="I54" s="35">
        <v>2</v>
      </c>
      <c r="J54" s="20">
        <v>526</v>
      </c>
      <c r="K54" s="22">
        <v>0.12927756653992395</v>
      </c>
      <c r="L54" s="35">
        <v>3</v>
      </c>
      <c r="M54" s="29"/>
      <c r="N54" s="29"/>
      <c r="O54" s="18">
        <v>6</v>
      </c>
      <c r="P54" s="19" t="s">
        <v>82</v>
      </c>
      <c r="Q54" s="20">
        <v>6485</v>
      </c>
      <c r="R54" s="21">
        <v>1.8828919594561244E-2</v>
      </c>
      <c r="S54" s="20">
        <v>3463</v>
      </c>
      <c r="T54" s="21">
        <v>1.1613946125778063E-2</v>
      </c>
      <c r="U54" s="22">
        <v>0.87265376840889397</v>
      </c>
      <c r="V54" s="35">
        <v>10</v>
      </c>
    </row>
    <row r="55" spans="2:22" ht="15" thickBot="1" x14ac:dyDescent="0.25">
      <c r="B55" s="12">
        <v>7</v>
      </c>
      <c r="C55" s="13" t="s">
        <v>107</v>
      </c>
      <c r="D55" s="14">
        <v>589</v>
      </c>
      <c r="E55" s="15">
        <v>1.8941952082328347E-2</v>
      </c>
      <c r="F55" s="14">
        <v>101</v>
      </c>
      <c r="G55" s="15">
        <v>3.7479590322101824E-3</v>
      </c>
      <c r="H55" s="16">
        <v>4.8316831683168315</v>
      </c>
      <c r="I55" s="34">
        <v>77</v>
      </c>
      <c r="J55" s="14">
        <v>322</v>
      </c>
      <c r="K55" s="16">
        <v>0.829192546583851</v>
      </c>
      <c r="L55" s="34">
        <v>15</v>
      </c>
      <c r="M55" s="29"/>
      <c r="N55" s="29"/>
      <c r="O55" s="12">
        <v>7</v>
      </c>
      <c r="P55" s="13" t="s">
        <v>52</v>
      </c>
      <c r="Q55" s="14">
        <v>6443</v>
      </c>
      <c r="R55" s="15">
        <v>1.8706974394411425E-2</v>
      </c>
      <c r="S55" s="14">
        <v>5183</v>
      </c>
      <c r="T55" s="15">
        <v>1.7382351362953425E-2</v>
      </c>
      <c r="U55" s="16">
        <v>0.24310245031834854</v>
      </c>
      <c r="V55" s="34">
        <v>4</v>
      </c>
    </row>
    <row r="56" spans="2:22" ht="15" thickBot="1" x14ac:dyDescent="0.25">
      <c r="B56" s="18">
        <v>8</v>
      </c>
      <c r="C56" s="19" t="s">
        <v>38</v>
      </c>
      <c r="D56" s="20">
        <v>587</v>
      </c>
      <c r="E56" s="21">
        <v>1.887763305997749E-2</v>
      </c>
      <c r="F56" s="20">
        <v>859</v>
      </c>
      <c r="G56" s="21">
        <v>3.1876206026421258E-2</v>
      </c>
      <c r="H56" s="22">
        <v>-0.31664726426076839</v>
      </c>
      <c r="I56" s="35">
        <v>-5</v>
      </c>
      <c r="J56" s="20">
        <v>227</v>
      </c>
      <c r="K56" s="22">
        <v>1.5859030837004404</v>
      </c>
      <c r="L56" s="35">
        <v>27</v>
      </c>
      <c r="M56" s="29"/>
      <c r="N56" s="29"/>
      <c r="O56" s="18">
        <v>8</v>
      </c>
      <c r="P56" s="19" t="s">
        <v>88</v>
      </c>
      <c r="Q56" s="20">
        <v>6182</v>
      </c>
      <c r="R56" s="21">
        <v>1.7949172079194699E-2</v>
      </c>
      <c r="S56" s="20">
        <v>5874</v>
      </c>
      <c r="T56" s="21">
        <v>1.9699774629748874E-2</v>
      </c>
      <c r="U56" s="22">
        <v>5.2434456928838857E-2</v>
      </c>
      <c r="V56" s="35">
        <v>-1</v>
      </c>
    </row>
    <row r="57" spans="2:22" ht="15" thickBot="1" x14ac:dyDescent="0.25">
      <c r="B57" s="12">
        <v>9</v>
      </c>
      <c r="C57" s="13" t="s">
        <v>37</v>
      </c>
      <c r="D57" s="14">
        <v>540</v>
      </c>
      <c r="E57" s="15">
        <v>1.7366136034732273E-2</v>
      </c>
      <c r="F57" s="14">
        <v>503</v>
      </c>
      <c r="G57" s="15">
        <v>1.8665578150512098E-2</v>
      </c>
      <c r="H57" s="16">
        <v>7.3558648111331948E-2</v>
      </c>
      <c r="I57" s="34">
        <v>-1</v>
      </c>
      <c r="J57" s="14">
        <v>376</v>
      </c>
      <c r="K57" s="16">
        <v>0.43617021276595747</v>
      </c>
      <c r="L57" s="34">
        <v>6</v>
      </c>
      <c r="M57" s="29"/>
      <c r="N57" s="29"/>
      <c r="O57" s="12">
        <v>9</v>
      </c>
      <c r="P57" s="13" t="s">
        <v>58</v>
      </c>
      <c r="Q57" s="14">
        <v>5774</v>
      </c>
      <c r="R57" s="15">
        <v>1.6764561563453604E-2</v>
      </c>
      <c r="S57" s="14">
        <v>6990</v>
      </c>
      <c r="T57" s="15">
        <v>2.3442530585962653E-2</v>
      </c>
      <c r="U57" s="16">
        <v>-0.1739628040057225</v>
      </c>
      <c r="V57" s="34">
        <v>-4</v>
      </c>
    </row>
    <row r="58" spans="2:22" ht="15" thickBot="1" x14ac:dyDescent="0.25">
      <c r="B58" s="18">
        <v>10</v>
      </c>
      <c r="C58" s="19" t="s">
        <v>122</v>
      </c>
      <c r="D58" s="20">
        <v>515</v>
      </c>
      <c r="E58" s="21">
        <v>1.656214825534652E-2</v>
      </c>
      <c r="F58" s="20">
        <v>172</v>
      </c>
      <c r="G58" s="21">
        <v>6.3826629063381329E-3</v>
      </c>
      <c r="H58" s="22">
        <v>1.9941860465116279</v>
      </c>
      <c r="I58" s="35">
        <v>33</v>
      </c>
      <c r="J58" s="20">
        <v>491</v>
      </c>
      <c r="K58" s="22">
        <v>4.8879837067209886E-2</v>
      </c>
      <c r="L58" s="35">
        <v>0</v>
      </c>
      <c r="M58" s="29"/>
      <c r="N58" s="29"/>
      <c r="O58" s="18">
        <v>10</v>
      </c>
      <c r="P58" s="19" t="s">
        <v>43</v>
      </c>
      <c r="Q58" s="20">
        <v>5616</v>
      </c>
      <c r="R58" s="21">
        <v>1.6305815334318574E-2</v>
      </c>
      <c r="S58" s="20">
        <v>4755</v>
      </c>
      <c r="T58" s="21">
        <v>1.5946957501609786E-2</v>
      </c>
      <c r="U58" s="22">
        <v>0.18107255520504739</v>
      </c>
      <c r="V58" s="35">
        <v>2</v>
      </c>
    </row>
    <row r="59" spans="2:22" ht="15" thickBot="1" x14ac:dyDescent="0.25">
      <c r="B59" s="12">
        <v>11</v>
      </c>
      <c r="C59" s="13" t="s">
        <v>86</v>
      </c>
      <c r="D59" s="14">
        <v>504</v>
      </c>
      <c r="E59" s="15">
        <v>1.6208393632416787E-2</v>
      </c>
      <c r="F59" s="14">
        <v>234</v>
      </c>
      <c r="G59" s="15">
        <v>8.6833902330414135E-3</v>
      </c>
      <c r="H59" s="16">
        <v>1.1538461538461537</v>
      </c>
      <c r="I59" s="34">
        <v>21</v>
      </c>
      <c r="J59" s="14">
        <v>281</v>
      </c>
      <c r="K59" s="16">
        <v>0.79359430604982206</v>
      </c>
      <c r="L59" s="34">
        <v>17</v>
      </c>
      <c r="M59" s="29"/>
      <c r="N59" s="29"/>
      <c r="O59" s="12">
        <v>11</v>
      </c>
      <c r="P59" s="13" t="s">
        <v>85</v>
      </c>
      <c r="Q59" s="14">
        <v>5183</v>
      </c>
      <c r="R59" s="15">
        <v>1.5048618389916875E-2</v>
      </c>
      <c r="S59" s="14">
        <v>4403</v>
      </c>
      <c r="T59" s="15">
        <v>1.47664466623739E-2</v>
      </c>
      <c r="U59" s="16">
        <v>0.17715194185782424</v>
      </c>
      <c r="V59" s="34">
        <v>2</v>
      </c>
    </row>
    <row r="60" spans="2:22" ht="15" thickBot="1" x14ac:dyDescent="0.25">
      <c r="B60" s="18">
        <v>12</v>
      </c>
      <c r="C60" s="19" t="s">
        <v>36</v>
      </c>
      <c r="D60" s="20">
        <v>499</v>
      </c>
      <c r="E60" s="21">
        <v>1.6047596076539637E-2</v>
      </c>
      <c r="F60" s="20">
        <v>731</v>
      </c>
      <c r="G60" s="21">
        <v>2.7126317351937063E-2</v>
      </c>
      <c r="H60" s="22">
        <v>-0.3173734610123119</v>
      </c>
      <c r="I60" s="35">
        <v>-8</v>
      </c>
      <c r="J60" s="20">
        <v>406</v>
      </c>
      <c r="K60" s="22">
        <v>0.22906403940886699</v>
      </c>
      <c r="L60" s="35">
        <v>1</v>
      </c>
      <c r="M60" s="29"/>
      <c r="N60" s="29"/>
      <c r="O60" s="18">
        <v>12</v>
      </c>
      <c r="P60" s="19" t="s">
        <v>91</v>
      </c>
      <c r="Q60" s="20">
        <v>4929</v>
      </c>
      <c r="R60" s="21">
        <v>1.4311140274725116E-2</v>
      </c>
      <c r="S60" s="20">
        <v>7873</v>
      </c>
      <c r="T60" s="21">
        <v>2.6403868855977678E-2</v>
      </c>
      <c r="U60" s="22">
        <v>-0.37393623777467289</v>
      </c>
      <c r="V60" s="35">
        <v>-9</v>
      </c>
    </row>
    <row r="61" spans="2:22" ht="15" thickBot="1" x14ac:dyDescent="0.25">
      <c r="B61" s="12">
        <v>13</v>
      </c>
      <c r="C61" s="13" t="s">
        <v>52</v>
      </c>
      <c r="D61" s="14">
        <v>462</v>
      </c>
      <c r="E61" s="15">
        <v>1.4857694163048722E-2</v>
      </c>
      <c r="F61" s="14">
        <v>160</v>
      </c>
      <c r="G61" s="15">
        <v>5.9373608431052393E-3</v>
      </c>
      <c r="H61" s="16">
        <v>1.8875000000000002</v>
      </c>
      <c r="I61" s="34">
        <v>32</v>
      </c>
      <c r="J61" s="14">
        <v>528</v>
      </c>
      <c r="K61" s="16">
        <v>-0.125</v>
      </c>
      <c r="L61" s="34">
        <v>-5</v>
      </c>
      <c r="M61" s="29"/>
      <c r="N61" s="29"/>
      <c r="O61" s="12">
        <v>13</v>
      </c>
      <c r="P61" s="13" t="s">
        <v>37</v>
      </c>
      <c r="Q61" s="14">
        <v>4920</v>
      </c>
      <c r="R61" s="15">
        <v>1.4285009160407296E-2</v>
      </c>
      <c r="S61" s="14">
        <v>5611</v>
      </c>
      <c r="T61" s="15">
        <v>1.881774522429706E-2</v>
      </c>
      <c r="U61" s="16">
        <v>-0.12315095348422744</v>
      </c>
      <c r="V61" s="34">
        <v>-4</v>
      </c>
    </row>
    <row r="62" spans="2:22" ht="15" thickBot="1" x14ac:dyDescent="0.25">
      <c r="B62" s="18">
        <v>14</v>
      </c>
      <c r="C62" s="19" t="s">
        <v>85</v>
      </c>
      <c r="D62" s="20">
        <v>461</v>
      </c>
      <c r="E62" s="21">
        <v>1.4825534651873291E-2</v>
      </c>
      <c r="F62" s="20">
        <v>472</v>
      </c>
      <c r="G62" s="21">
        <v>1.7515214487160456E-2</v>
      </c>
      <c r="H62" s="22">
        <v>-2.3305084745762761E-2</v>
      </c>
      <c r="I62" s="35">
        <v>-3</v>
      </c>
      <c r="J62" s="20">
        <v>483</v>
      </c>
      <c r="K62" s="22">
        <v>-4.554865424430643E-2</v>
      </c>
      <c r="L62" s="35">
        <v>-3</v>
      </c>
      <c r="M62" s="29"/>
      <c r="N62" s="29"/>
      <c r="O62" s="18">
        <v>14</v>
      </c>
      <c r="P62" s="19" t="s">
        <v>36</v>
      </c>
      <c r="Q62" s="20">
        <v>4908</v>
      </c>
      <c r="R62" s="21">
        <v>1.4250167674650207E-2</v>
      </c>
      <c r="S62" s="20">
        <v>5502</v>
      </c>
      <c r="T62" s="21">
        <v>1.8452189311010947E-2</v>
      </c>
      <c r="U62" s="22">
        <v>-0.10796074154852786</v>
      </c>
      <c r="V62" s="35">
        <v>-4</v>
      </c>
    </row>
    <row r="63" spans="2:22" ht="15" thickBot="1" x14ac:dyDescent="0.25">
      <c r="B63" s="12">
        <v>15</v>
      </c>
      <c r="C63" s="13" t="s">
        <v>58</v>
      </c>
      <c r="D63" s="14">
        <v>450</v>
      </c>
      <c r="E63" s="15">
        <v>1.4471780028943559E-2</v>
      </c>
      <c r="F63" s="14">
        <v>606</v>
      </c>
      <c r="G63" s="15">
        <v>2.2487754193261097E-2</v>
      </c>
      <c r="H63" s="16">
        <v>-0.25742574257425743</v>
      </c>
      <c r="I63" s="34">
        <v>-10</v>
      </c>
      <c r="J63" s="14">
        <v>599</v>
      </c>
      <c r="K63" s="16">
        <v>-0.24874791318864775</v>
      </c>
      <c r="L63" s="34">
        <v>-10</v>
      </c>
      <c r="M63" s="29"/>
      <c r="N63" s="29"/>
      <c r="O63" s="12">
        <v>15</v>
      </c>
      <c r="P63" s="13" t="s">
        <v>107</v>
      </c>
      <c r="Q63" s="14">
        <v>4798</v>
      </c>
      <c r="R63" s="15">
        <v>1.3930787388543539E-2</v>
      </c>
      <c r="S63" s="14">
        <v>1898</v>
      </c>
      <c r="T63" s="15">
        <v>6.365368104743507E-3</v>
      </c>
      <c r="U63" s="16">
        <v>1.5279241306638567</v>
      </c>
      <c r="V63" s="34">
        <v>33</v>
      </c>
    </row>
    <row r="64" spans="2:22" ht="15" thickBot="1" x14ac:dyDescent="0.25">
      <c r="B64" s="18">
        <v>16</v>
      </c>
      <c r="C64" s="19" t="s">
        <v>91</v>
      </c>
      <c r="D64" s="20">
        <v>430</v>
      </c>
      <c r="E64" s="21">
        <v>1.3828589805434957E-2</v>
      </c>
      <c r="F64" s="20">
        <v>534</v>
      </c>
      <c r="G64" s="21">
        <v>1.9815941813863737E-2</v>
      </c>
      <c r="H64" s="22">
        <v>-0.19475655430711614</v>
      </c>
      <c r="I64" s="35">
        <v>-9</v>
      </c>
      <c r="J64" s="20">
        <v>328</v>
      </c>
      <c r="K64" s="22">
        <v>0.31097560975609762</v>
      </c>
      <c r="L64" s="35">
        <v>3</v>
      </c>
      <c r="M64" s="29"/>
      <c r="N64" s="29"/>
      <c r="O64" s="18">
        <v>16</v>
      </c>
      <c r="P64" s="19" t="s">
        <v>86</v>
      </c>
      <c r="Q64" s="20">
        <v>4342</v>
      </c>
      <c r="R64" s="21">
        <v>1.2606810929774082E-2</v>
      </c>
      <c r="S64" s="20">
        <v>3692</v>
      </c>
      <c r="T64" s="21">
        <v>1.2381948916076411E-2</v>
      </c>
      <c r="U64" s="22">
        <v>0.176056338028169</v>
      </c>
      <c r="V64" s="35">
        <v>-1</v>
      </c>
    </row>
    <row r="65" spans="2:22" ht="15" thickBot="1" x14ac:dyDescent="0.25">
      <c r="B65" s="12">
        <v>17</v>
      </c>
      <c r="C65" s="13" t="s">
        <v>88</v>
      </c>
      <c r="D65" s="14">
        <v>427</v>
      </c>
      <c r="E65" s="15">
        <v>1.3732111271908667E-2</v>
      </c>
      <c r="F65" s="14">
        <v>445</v>
      </c>
      <c r="G65" s="15">
        <v>1.6513284844886449E-2</v>
      </c>
      <c r="H65" s="16">
        <v>-4.0449438202247223E-2</v>
      </c>
      <c r="I65" s="34">
        <v>-5</v>
      </c>
      <c r="J65" s="14">
        <v>722</v>
      </c>
      <c r="K65" s="16">
        <v>-0.40858725761772852</v>
      </c>
      <c r="L65" s="34">
        <v>-14</v>
      </c>
      <c r="M65" s="29"/>
      <c r="N65" s="29"/>
      <c r="O65" s="12">
        <v>17</v>
      </c>
      <c r="P65" s="13" t="s">
        <v>66</v>
      </c>
      <c r="Q65" s="14">
        <v>4228</v>
      </c>
      <c r="R65" s="15">
        <v>1.2275816815081718E-2</v>
      </c>
      <c r="S65" s="14">
        <v>4329</v>
      </c>
      <c r="T65" s="15">
        <v>1.4518271088216355E-2</v>
      </c>
      <c r="U65" s="16">
        <v>-2.3331023331023326E-2</v>
      </c>
      <c r="V65" s="34">
        <v>-3</v>
      </c>
    </row>
    <row r="66" spans="2:22" ht="15" thickBot="1" x14ac:dyDescent="0.25">
      <c r="B66" s="18">
        <v>18</v>
      </c>
      <c r="C66" s="19" t="s">
        <v>43</v>
      </c>
      <c r="D66" s="20">
        <v>401</v>
      </c>
      <c r="E66" s="21">
        <v>1.2895963981347484E-2</v>
      </c>
      <c r="F66" s="20">
        <v>557</v>
      </c>
      <c r="G66" s="21">
        <v>2.0669437435060115E-2</v>
      </c>
      <c r="H66" s="22">
        <v>-0.28007181328545783</v>
      </c>
      <c r="I66" s="35">
        <v>-12</v>
      </c>
      <c r="J66" s="20">
        <v>566</v>
      </c>
      <c r="K66" s="22">
        <v>-0.29151943462897523</v>
      </c>
      <c r="L66" s="35">
        <v>-12</v>
      </c>
      <c r="M66" s="29"/>
      <c r="N66" s="29"/>
      <c r="O66" s="18">
        <v>18</v>
      </c>
      <c r="P66" s="19" t="s">
        <v>115</v>
      </c>
      <c r="Q66" s="20">
        <v>3962</v>
      </c>
      <c r="R66" s="21">
        <v>1.1503497214132867E-2</v>
      </c>
      <c r="S66" s="20">
        <v>3292</v>
      </c>
      <c r="T66" s="21">
        <v>1.104045932603563E-2</v>
      </c>
      <c r="U66" s="22">
        <v>0.20352369380315927</v>
      </c>
      <c r="V66" s="35">
        <v>0</v>
      </c>
    </row>
    <row r="67" spans="2:22" ht="15" thickBot="1" x14ac:dyDescent="0.25">
      <c r="B67" s="12">
        <v>19</v>
      </c>
      <c r="C67" s="13" t="s">
        <v>60</v>
      </c>
      <c r="D67" s="14">
        <v>361</v>
      </c>
      <c r="E67" s="15">
        <v>1.1609583534330278E-2</v>
      </c>
      <c r="F67" s="14">
        <v>480</v>
      </c>
      <c r="G67" s="15">
        <v>1.781208252931572E-2</v>
      </c>
      <c r="H67" s="16">
        <v>-0.24791666666666667</v>
      </c>
      <c r="I67" s="34">
        <v>-9</v>
      </c>
      <c r="J67" s="14">
        <v>301</v>
      </c>
      <c r="K67" s="16">
        <v>0.19933554817275745</v>
      </c>
      <c r="L67" s="34">
        <v>6</v>
      </c>
      <c r="O67" s="12">
        <v>19</v>
      </c>
      <c r="P67" s="13" t="s">
        <v>110</v>
      </c>
      <c r="Q67" s="14">
        <v>3724</v>
      </c>
      <c r="R67" s="15">
        <v>1.0812474413283897E-2</v>
      </c>
      <c r="S67" s="14">
        <v>2896</v>
      </c>
      <c r="T67" s="15">
        <v>9.7123846318952559E-3</v>
      </c>
      <c r="U67" s="16">
        <v>0.28591160220994483</v>
      </c>
      <c r="V67" s="34">
        <v>5</v>
      </c>
    </row>
    <row r="68" spans="2:22" ht="15" thickBot="1" x14ac:dyDescent="0.25">
      <c r="B68" s="18">
        <v>20</v>
      </c>
      <c r="C68" s="19" t="s">
        <v>123</v>
      </c>
      <c r="D68" s="20">
        <v>354</v>
      </c>
      <c r="E68" s="21">
        <v>1.1384466956102268E-2</v>
      </c>
      <c r="F68" s="20">
        <v>267</v>
      </c>
      <c r="G68" s="21">
        <v>9.9079709069318685E-3</v>
      </c>
      <c r="H68" s="22">
        <v>0.32584269662921339</v>
      </c>
      <c r="I68" s="35">
        <v>6</v>
      </c>
      <c r="J68" s="20">
        <v>366</v>
      </c>
      <c r="K68" s="22">
        <v>-3.2786885245901676E-2</v>
      </c>
      <c r="L68" s="35">
        <v>-4</v>
      </c>
      <c r="O68" s="18">
        <v>20</v>
      </c>
      <c r="P68" s="19" t="s">
        <v>123</v>
      </c>
      <c r="Q68" s="20">
        <v>3723</v>
      </c>
      <c r="R68" s="21">
        <v>1.0809570956137472E-2</v>
      </c>
      <c r="S68" s="20">
        <v>3180</v>
      </c>
      <c r="T68" s="21">
        <v>1.0664842240824212E-2</v>
      </c>
      <c r="U68" s="22">
        <v>0.17075471698113209</v>
      </c>
      <c r="V68" s="35">
        <v>-1</v>
      </c>
    </row>
    <row r="69" spans="2:22" ht="15" thickBot="1" x14ac:dyDescent="0.25">
      <c r="B69" s="93" t="s">
        <v>42</v>
      </c>
      <c r="C69" s="94"/>
      <c r="D69" s="23">
        <f>SUM(D49:D68)</f>
        <v>13257</v>
      </c>
      <c r="E69" s="24">
        <f>D69/D71</f>
        <v>0.42633863965267726</v>
      </c>
      <c r="F69" s="23">
        <f>SUM(F49:F68)</f>
        <v>10036</v>
      </c>
      <c r="G69" s="24">
        <f>F69/F71</f>
        <v>0.37242095888377619</v>
      </c>
      <c r="H69" s="25">
        <f>D69/F69-1</f>
        <v>0.32094459944200882</v>
      </c>
      <c r="I69" s="36"/>
      <c r="J69" s="23">
        <f>SUM(J49:J68)</f>
        <v>11698</v>
      </c>
      <c r="K69" s="24">
        <f>D69/J69-1</f>
        <v>0.13327064455462478</v>
      </c>
      <c r="L69" s="23"/>
      <c r="O69" s="93" t="s">
        <v>42</v>
      </c>
      <c r="P69" s="94"/>
      <c r="Q69" s="23">
        <f>SUM(Q49:Q68)</f>
        <v>134390</v>
      </c>
      <c r="R69" s="24">
        <f>Q69/Q71</f>
        <v>0.3901956059079546</v>
      </c>
      <c r="S69" s="23">
        <f>SUM(S49:S68)</f>
        <v>116161</v>
      </c>
      <c r="T69" s="24">
        <f>S69/S71</f>
        <v>0.389571930671818</v>
      </c>
      <c r="U69" s="25">
        <f>Q69/S69-1</f>
        <v>0.15692874544812807</v>
      </c>
      <c r="V69" s="36"/>
    </row>
    <row r="70" spans="2:22" ht="15" thickBot="1" x14ac:dyDescent="0.25">
      <c r="B70" s="93" t="s">
        <v>12</v>
      </c>
      <c r="C70" s="94"/>
      <c r="D70" s="23">
        <f>D71-SUM(D49:D68)</f>
        <v>17838</v>
      </c>
      <c r="E70" s="24">
        <f>D70/D71</f>
        <v>0.57366136034732274</v>
      </c>
      <c r="F70" s="23">
        <f>F71-SUM(F49:F68)</f>
        <v>16912</v>
      </c>
      <c r="G70" s="24">
        <f>F70/F71</f>
        <v>0.62757904111622387</v>
      </c>
      <c r="H70" s="25">
        <f>D70/F70-1</f>
        <v>5.4754020813623461E-2</v>
      </c>
      <c r="I70" s="36"/>
      <c r="J70" s="23">
        <f>J71-SUM(J49:J68)</f>
        <v>18502</v>
      </c>
      <c r="K70" s="24">
        <f>D70/J70-1</f>
        <v>-3.5888012106799261E-2</v>
      </c>
      <c r="L70" s="59"/>
      <c r="O70" s="93" t="s">
        <v>12</v>
      </c>
      <c r="P70" s="94"/>
      <c r="Q70" s="23">
        <f>Q71-SUM(Q49:Q68)</f>
        <v>210027</v>
      </c>
      <c r="R70" s="24">
        <f>Q70/Q71</f>
        <v>0.60980439409204534</v>
      </c>
      <c r="S70" s="23">
        <f>S71-SUM(S49:S68)</f>
        <v>182015</v>
      </c>
      <c r="T70" s="24">
        <f>S70/S71</f>
        <v>0.61042806932818205</v>
      </c>
      <c r="U70" s="25">
        <f>Q70/S70-1</f>
        <v>0.15389940389528345</v>
      </c>
      <c r="V70" s="36"/>
    </row>
    <row r="71" spans="2:22" ht="15" thickBot="1" x14ac:dyDescent="0.25">
      <c r="B71" s="95" t="s">
        <v>34</v>
      </c>
      <c r="C71" s="96"/>
      <c r="D71" s="26">
        <v>31095</v>
      </c>
      <c r="E71" s="27">
        <v>1</v>
      </c>
      <c r="F71" s="26">
        <v>26948</v>
      </c>
      <c r="G71" s="27">
        <v>1</v>
      </c>
      <c r="H71" s="28">
        <v>0.15388897135223401</v>
      </c>
      <c r="I71" s="38"/>
      <c r="J71" s="26">
        <v>30200</v>
      </c>
      <c r="K71" s="28">
        <v>2.9635761589404064E-2</v>
      </c>
      <c r="L71" s="26"/>
      <c r="M71" s="29"/>
      <c r="O71" s="95" t="s">
        <v>34</v>
      </c>
      <c r="P71" s="96"/>
      <c r="Q71" s="26">
        <v>344417</v>
      </c>
      <c r="R71" s="27">
        <v>1</v>
      </c>
      <c r="S71" s="26">
        <v>298176</v>
      </c>
      <c r="T71" s="27">
        <v>1</v>
      </c>
      <c r="U71" s="28">
        <v>0.15507955033268939</v>
      </c>
      <c r="V71" s="38"/>
    </row>
    <row r="72" spans="2:22" x14ac:dyDescent="0.2">
      <c r="B72" s="30" t="s">
        <v>69</v>
      </c>
      <c r="O72" s="30" t="s">
        <v>69</v>
      </c>
    </row>
    <row r="73" spans="2:22" x14ac:dyDescent="0.2">
      <c r="B73" s="31" t="s">
        <v>68</v>
      </c>
      <c r="O73" s="31" t="s">
        <v>68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3" customWidth="1"/>
    <col min="2" max="2" width="8.140625" style="3" customWidth="1"/>
    <col min="3" max="3" width="21.28515625" style="3" customWidth="1"/>
    <col min="4" max="9" width="8.85546875" style="3" customWidth="1"/>
    <col min="10" max="10" width="9.42578125" style="3" customWidth="1"/>
    <col min="11" max="12" width="11.28515625" style="3" customWidth="1"/>
    <col min="13" max="14" width="8.85546875" style="3" customWidth="1"/>
    <col min="15" max="15" width="13.28515625" style="3" customWidth="1"/>
    <col min="16" max="16" width="9.42578125" style="3" customWidth="1"/>
    <col min="17" max="17" width="20.85546875" style="3" customWidth="1"/>
    <col min="18" max="22" width="11" style="3" customWidth="1"/>
    <col min="23" max="23" width="11.7109375" style="3" customWidth="1"/>
    <col min="24" max="16384" width="9.140625" style="3"/>
  </cols>
  <sheetData>
    <row r="1" spans="2:15" s="32" customFormat="1" ht="12.75" x14ac:dyDescent="0.2">
      <c r="B1" s="32" t="s">
        <v>3</v>
      </c>
      <c r="D1" s="64"/>
      <c r="O1" s="63">
        <v>45295</v>
      </c>
    </row>
    <row r="2" spans="2:15" ht="14.45" customHeight="1" x14ac:dyDescent="0.2">
      <c r="B2" s="97" t="s">
        <v>65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2:15" ht="14.45" customHeight="1" x14ac:dyDescent="0.2">
      <c r="B3" s="92" t="s">
        <v>14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2:15" ht="14.45" customHeight="1" thickBo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</v>
      </c>
    </row>
    <row r="5" spans="2:15" ht="14.45" customHeight="1" x14ac:dyDescent="0.2">
      <c r="B5" s="116" t="s">
        <v>0</v>
      </c>
      <c r="C5" s="118" t="s">
        <v>1</v>
      </c>
      <c r="D5" s="99" t="s">
        <v>126</v>
      </c>
      <c r="E5" s="99"/>
      <c r="F5" s="99"/>
      <c r="G5" s="99"/>
      <c r="H5" s="122"/>
      <c r="I5" s="123" t="s">
        <v>119</v>
      </c>
      <c r="J5" s="122"/>
      <c r="K5" s="123" t="s">
        <v>128</v>
      </c>
      <c r="L5" s="99"/>
      <c r="M5" s="99"/>
      <c r="N5" s="99"/>
      <c r="O5" s="100"/>
    </row>
    <row r="6" spans="2:15" ht="14.45" customHeight="1" thickBot="1" x14ac:dyDescent="0.25">
      <c r="B6" s="117"/>
      <c r="C6" s="119"/>
      <c r="D6" s="120" t="s">
        <v>127</v>
      </c>
      <c r="E6" s="120"/>
      <c r="F6" s="120"/>
      <c r="G6" s="120"/>
      <c r="H6" s="121"/>
      <c r="I6" s="124" t="s">
        <v>120</v>
      </c>
      <c r="J6" s="121"/>
      <c r="K6" s="124" t="s">
        <v>129</v>
      </c>
      <c r="L6" s="120"/>
      <c r="M6" s="120"/>
      <c r="N6" s="120"/>
      <c r="O6" s="125"/>
    </row>
    <row r="7" spans="2:15" ht="14.45" customHeight="1" x14ac:dyDescent="0.2">
      <c r="B7" s="117"/>
      <c r="C7" s="119"/>
      <c r="D7" s="106">
        <v>2023</v>
      </c>
      <c r="E7" s="107"/>
      <c r="F7" s="106">
        <v>2022</v>
      </c>
      <c r="G7" s="107"/>
      <c r="H7" s="101" t="s">
        <v>5</v>
      </c>
      <c r="I7" s="126">
        <v>2023</v>
      </c>
      <c r="J7" s="126" t="s">
        <v>130</v>
      </c>
      <c r="K7" s="106">
        <v>2023</v>
      </c>
      <c r="L7" s="107"/>
      <c r="M7" s="106">
        <v>2022</v>
      </c>
      <c r="N7" s="107"/>
      <c r="O7" s="101" t="s">
        <v>5</v>
      </c>
    </row>
    <row r="8" spans="2:15" ht="14.45" customHeight="1" thickBot="1" x14ac:dyDescent="0.25">
      <c r="B8" s="114" t="s">
        <v>6</v>
      </c>
      <c r="C8" s="110" t="s">
        <v>7</v>
      </c>
      <c r="D8" s="108"/>
      <c r="E8" s="109"/>
      <c r="F8" s="108"/>
      <c r="G8" s="109"/>
      <c r="H8" s="102"/>
      <c r="I8" s="127"/>
      <c r="J8" s="127"/>
      <c r="K8" s="108"/>
      <c r="L8" s="109"/>
      <c r="M8" s="108"/>
      <c r="N8" s="109"/>
      <c r="O8" s="102"/>
    </row>
    <row r="9" spans="2:15" ht="14.45" customHeight="1" x14ac:dyDescent="0.2">
      <c r="B9" s="114"/>
      <c r="C9" s="110"/>
      <c r="D9" s="6" t="s">
        <v>8</v>
      </c>
      <c r="E9" s="7" t="s">
        <v>2</v>
      </c>
      <c r="F9" s="6" t="s">
        <v>8</v>
      </c>
      <c r="G9" s="7" t="s">
        <v>2</v>
      </c>
      <c r="H9" s="112" t="s">
        <v>9</v>
      </c>
      <c r="I9" s="8" t="s">
        <v>8</v>
      </c>
      <c r="J9" s="128" t="s">
        <v>131</v>
      </c>
      <c r="K9" s="6" t="s">
        <v>8</v>
      </c>
      <c r="L9" s="7" t="s">
        <v>2</v>
      </c>
      <c r="M9" s="6" t="s">
        <v>8</v>
      </c>
      <c r="N9" s="7" t="s">
        <v>2</v>
      </c>
      <c r="O9" s="112" t="s">
        <v>9</v>
      </c>
    </row>
    <row r="10" spans="2:15" ht="14.45" customHeight="1" thickBot="1" x14ac:dyDescent="0.25">
      <c r="B10" s="115"/>
      <c r="C10" s="111"/>
      <c r="D10" s="9" t="s">
        <v>10</v>
      </c>
      <c r="E10" s="10" t="s">
        <v>11</v>
      </c>
      <c r="F10" s="9" t="s">
        <v>10</v>
      </c>
      <c r="G10" s="10" t="s">
        <v>11</v>
      </c>
      <c r="H10" s="113"/>
      <c r="I10" s="11" t="s">
        <v>10</v>
      </c>
      <c r="J10" s="129"/>
      <c r="K10" s="9" t="s">
        <v>10</v>
      </c>
      <c r="L10" s="10" t="s">
        <v>11</v>
      </c>
      <c r="M10" s="9" t="s">
        <v>10</v>
      </c>
      <c r="N10" s="10" t="s">
        <v>11</v>
      </c>
      <c r="O10" s="113"/>
    </row>
    <row r="11" spans="2:15" ht="14.45" customHeight="1" thickBot="1" x14ac:dyDescent="0.25">
      <c r="B11" s="12">
        <v>1</v>
      </c>
      <c r="C11" s="13" t="s">
        <v>24</v>
      </c>
      <c r="D11" s="14">
        <v>1430</v>
      </c>
      <c r="E11" s="15">
        <v>0.22770700636942676</v>
      </c>
      <c r="F11" s="14">
        <v>1188</v>
      </c>
      <c r="G11" s="15">
        <v>0.20729366602687141</v>
      </c>
      <c r="H11" s="16">
        <v>0.20370370370370372</v>
      </c>
      <c r="I11" s="14">
        <v>1241</v>
      </c>
      <c r="J11" s="16">
        <v>0.15229653505237706</v>
      </c>
      <c r="K11" s="14">
        <v>13380</v>
      </c>
      <c r="L11" s="15">
        <v>0.20737112922724033</v>
      </c>
      <c r="M11" s="14">
        <v>12933</v>
      </c>
      <c r="N11" s="15">
        <v>0.20780577157915034</v>
      </c>
      <c r="O11" s="16">
        <v>3.4562746462537763E-2</v>
      </c>
    </row>
    <row r="12" spans="2:15" ht="14.45" customHeight="1" thickBot="1" x14ac:dyDescent="0.25">
      <c r="B12" s="18">
        <v>2</v>
      </c>
      <c r="C12" s="19" t="s">
        <v>21</v>
      </c>
      <c r="D12" s="20">
        <v>666</v>
      </c>
      <c r="E12" s="21">
        <v>0.10605095541401274</v>
      </c>
      <c r="F12" s="20">
        <v>588</v>
      </c>
      <c r="G12" s="21">
        <v>0.10259989530622927</v>
      </c>
      <c r="H12" s="22">
        <v>0.13265306122448983</v>
      </c>
      <c r="I12" s="20">
        <v>663</v>
      </c>
      <c r="J12" s="22">
        <v>4.5248868778280382E-3</v>
      </c>
      <c r="K12" s="20">
        <v>9156</v>
      </c>
      <c r="L12" s="21">
        <v>0.14190508663711601</v>
      </c>
      <c r="M12" s="20">
        <v>8594</v>
      </c>
      <c r="N12" s="21">
        <v>0.13808728067356513</v>
      </c>
      <c r="O12" s="22">
        <v>6.5394461252036296E-2</v>
      </c>
    </row>
    <row r="13" spans="2:15" ht="14.45" customHeight="1" thickBot="1" x14ac:dyDescent="0.25">
      <c r="B13" s="12">
        <v>3</v>
      </c>
      <c r="C13" s="13" t="s">
        <v>26</v>
      </c>
      <c r="D13" s="14">
        <v>316</v>
      </c>
      <c r="E13" s="15">
        <v>5.0318471337579621E-2</v>
      </c>
      <c r="F13" s="14">
        <v>879</v>
      </c>
      <c r="G13" s="15">
        <v>0.1533763741057407</v>
      </c>
      <c r="H13" s="16">
        <v>-0.64050056882821393</v>
      </c>
      <c r="I13" s="14">
        <v>663</v>
      </c>
      <c r="J13" s="16">
        <v>-0.52337858220211153</v>
      </c>
      <c r="K13" s="14">
        <v>7418</v>
      </c>
      <c r="L13" s="15">
        <v>0.11496853786305446</v>
      </c>
      <c r="M13" s="14">
        <v>6957</v>
      </c>
      <c r="N13" s="15">
        <v>0.11178417636094864</v>
      </c>
      <c r="O13" s="16">
        <v>6.6264194336639326E-2</v>
      </c>
    </row>
    <row r="14" spans="2:15" ht="14.45" customHeight="1" thickBot="1" x14ac:dyDescent="0.25">
      <c r="B14" s="18">
        <v>4</v>
      </c>
      <c r="C14" s="19" t="s">
        <v>19</v>
      </c>
      <c r="D14" s="20">
        <v>643</v>
      </c>
      <c r="E14" s="21">
        <v>0.10238853503184714</v>
      </c>
      <c r="F14" s="20">
        <v>427</v>
      </c>
      <c r="G14" s="21">
        <v>7.4507066829523641E-2</v>
      </c>
      <c r="H14" s="22">
        <v>0.50585480093676805</v>
      </c>
      <c r="I14" s="20">
        <v>445</v>
      </c>
      <c r="J14" s="22">
        <v>0.44494382022471912</v>
      </c>
      <c r="K14" s="20">
        <v>6826</v>
      </c>
      <c r="L14" s="21">
        <v>0.10579337280307492</v>
      </c>
      <c r="M14" s="20">
        <v>4652</v>
      </c>
      <c r="N14" s="21">
        <v>7.4747734430233304E-2</v>
      </c>
      <c r="O14" s="22">
        <v>0.46732588134135855</v>
      </c>
    </row>
    <row r="15" spans="2:15" ht="14.45" customHeight="1" thickBot="1" x14ac:dyDescent="0.25">
      <c r="B15" s="12">
        <v>5</v>
      </c>
      <c r="C15" s="13" t="s">
        <v>18</v>
      </c>
      <c r="D15" s="14">
        <v>751</v>
      </c>
      <c r="E15" s="15">
        <v>0.1195859872611465</v>
      </c>
      <c r="F15" s="14">
        <v>418</v>
      </c>
      <c r="G15" s="15">
        <v>7.293666026871401E-2</v>
      </c>
      <c r="H15" s="16">
        <v>0.79665071770334928</v>
      </c>
      <c r="I15" s="14">
        <v>540</v>
      </c>
      <c r="J15" s="16">
        <v>0.39074074074074083</v>
      </c>
      <c r="K15" s="14">
        <v>5788</v>
      </c>
      <c r="L15" s="15">
        <v>8.9705836768854033E-2</v>
      </c>
      <c r="M15" s="14">
        <v>4326</v>
      </c>
      <c r="N15" s="15">
        <v>6.9509608586670088E-2</v>
      </c>
      <c r="O15" s="16">
        <v>0.33795654184003698</v>
      </c>
    </row>
    <row r="16" spans="2:15" ht="14.45" customHeight="1" thickBot="1" x14ac:dyDescent="0.25">
      <c r="B16" s="18">
        <v>6</v>
      </c>
      <c r="C16" s="19" t="s">
        <v>31</v>
      </c>
      <c r="D16" s="20">
        <v>761</v>
      </c>
      <c r="E16" s="21">
        <v>0.12117834394904459</v>
      </c>
      <c r="F16" s="20">
        <v>690</v>
      </c>
      <c r="G16" s="21">
        <v>0.12039783632873843</v>
      </c>
      <c r="H16" s="22">
        <v>0.10289855072463761</v>
      </c>
      <c r="I16" s="20">
        <v>516</v>
      </c>
      <c r="J16" s="22">
        <v>0.47480620155038755</v>
      </c>
      <c r="K16" s="20">
        <v>5703</v>
      </c>
      <c r="L16" s="21">
        <v>8.8388456650444813E-2</v>
      </c>
      <c r="M16" s="20">
        <v>5982</v>
      </c>
      <c r="N16" s="21">
        <v>9.6118002442316344E-2</v>
      </c>
      <c r="O16" s="22">
        <v>-4.6639919759277837E-2</v>
      </c>
    </row>
    <row r="17" spans="2:23" ht="14.45" customHeight="1" thickBot="1" x14ac:dyDescent="0.25">
      <c r="B17" s="12">
        <v>7</v>
      </c>
      <c r="C17" s="13" t="s">
        <v>49</v>
      </c>
      <c r="D17" s="14">
        <v>879</v>
      </c>
      <c r="E17" s="15">
        <v>0.13996815286624203</v>
      </c>
      <c r="F17" s="14">
        <v>690</v>
      </c>
      <c r="G17" s="15">
        <v>0.12039783632873843</v>
      </c>
      <c r="H17" s="16">
        <v>0.27391304347826084</v>
      </c>
      <c r="I17" s="14">
        <v>493</v>
      </c>
      <c r="J17" s="16">
        <v>0.78296146044624737</v>
      </c>
      <c r="K17" s="14">
        <v>5682</v>
      </c>
      <c r="L17" s="15">
        <v>8.8062986268249585E-2</v>
      </c>
      <c r="M17" s="14">
        <v>7116</v>
      </c>
      <c r="N17" s="15">
        <v>0.11433896779998715</v>
      </c>
      <c r="O17" s="16">
        <v>-0.20151770657672852</v>
      </c>
    </row>
    <row r="18" spans="2:23" ht="14.45" customHeight="1" thickBot="1" x14ac:dyDescent="0.25">
      <c r="B18" s="18">
        <v>8</v>
      </c>
      <c r="C18" s="19" t="s">
        <v>20</v>
      </c>
      <c r="D18" s="20">
        <v>236</v>
      </c>
      <c r="E18" s="21">
        <v>3.7579617834394903E-2</v>
      </c>
      <c r="F18" s="20">
        <v>175</v>
      </c>
      <c r="G18" s="21">
        <v>3.0535683126853952E-2</v>
      </c>
      <c r="H18" s="22">
        <v>0.34857142857142853</v>
      </c>
      <c r="I18" s="20">
        <v>284</v>
      </c>
      <c r="J18" s="22">
        <v>-0.16901408450704225</v>
      </c>
      <c r="K18" s="20">
        <v>3054</v>
      </c>
      <c r="L18" s="21">
        <v>4.7332692724962031E-2</v>
      </c>
      <c r="M18" s="20">
        <v>3826</v>
      </c>
      <c r="N18" s="21">
        <v>6.1475673243781732E-2</v>
      </c>
      <c r="O18" s="22">
        <v>-0.20177731312075275</v>
      </c>
    </row>
    <row r="19" spans="2:23" ht="14.45" customHeight="1" thickBot="1" x14ac:dyDescent="0.25">
      <c r="B19" s="12">
        <v>9</v>
      </c>
      <c r="C19" s="13" t="s">
        <v>27</v>
      </c>
      <c r="D19" s="14">
        <v>115</v>
      </c>
      <c r="E19" s="15">
        <v>1.8312101910828025E-2</v>
      </c>
      <c r="F19" s="14">
        <v>246</v>
      </c>
      <c r="G19" s="15">
        <v>4.2924445995463273E-2</v>
      </c>
      <c r="H19" s="16">
        <v>-0.53252032520325199</v>
      </c>
      <c r="I19" s="14">
        <v>158</v>
      </c>
      <c r="J19" s="16">
        <v>-0.27215189873417722</v>
      </c>
      <c r="K19" s="14">
        <v>2034</v>
      </c>
      <c r="L19" s="15">
        <v>3.152413130405133E-2</v>
      </c>
      <c r="M19" s="14">
        <v>2598</v>
      </c>
      <c r="N19" s="15">
        <v>4.1744328041647918E-2</v>
      </c>
      <c r="O19" s="16">
        <v>-0.21709006928406471</v>
      </c>
    </row>
    <row r="20" spans="2:23" ht="14.45" customHeight="1" thickBot="1" x14ac:dyDescent="0.25">
      <c r="B20" s="18">
        <v>10</v>
      </c>
      <c r="C20" s="19" t="s">
        <v>28</v>
      </c>
      <c r="D20" s="20">
        <v>135</v>
      </c>
      <c r="E20" s="21">
        <v>2.1496815286624203E-2</v>
      </c>
      <c r="F20" s="20">
        <v>67</v>
      </c>
      <c r="G20" s="21">
        <v>1.169080439713837E-2</v>
      </c>
      <c r="H20" s="22">
        <v>1.0149253731343282</v>
      </c>
      <c r="I20" s="20">
        <v>150</v>
      </c>
      <c r="J20" s="22">
        <v>-9.9999999999999978E-2</v>
      </c>
      <c r="K20" s="20">
        <v>1777</v>
      </c>
      <c r="L20" s="21">
        <v>2.7540993769566969E-2</v>
      </c>
      <c r="M20" s="20">
        <v>1324</v>
      </c>
      <c r="N20" s="21">
        <v>2.127386078796838E-2</v>
      </c>
      <c r="O20" s="22">
        <v>0.34214501510574014</v>
      </c>
    </row>
    <row r="21" spans="2:23" ht="14.45" customHeight="1" thickBot="1" x14ac:dyDescent="0.25">
      <c r="B21" s="12">
        <v>11</v>
      </c>
      <c r="C21" s="13" t="s">
        <v>53</v>
      </c>
      <c r="D21" s="14">
        <v>43</v>
      </c>
      <c r="E21" s="15">
        <v>6.8471337579617837E-3</v>
      </c>
      <c r="F21" s="14">
        <v>82</v>
      </c>
      <c r="G21" s="15">
        <v>1.4308148665154423E-2</v>
      </c>
      <c r="H21" s="16">
        <v>-0.47560975609756095</v>
      </c>
      <c r="I21" s="14">
        <v>54</v>
      </c>
      <c r="J21" s="16">
        <v>-0.20370370370370372</v>
      </c>
      <c r="K21" s="14">
        <v>775</v>
      </c>
      <c r="L21" s="15">
        <v>1.2011406961966462E-2</v>
      </c>
      <c r="M21" s="14">
        <v>713</v>
      </c>
      <c r="N21" s="15">
        <v>1.1456391798958802E-2</v>
      </c>
      <c r="O21" s="16">
        <v>8.6956521739130377E-2</v>
      </c>
    </row>
    <row r="22" spans="2:23" ht="14.45" customHeight="1" thickBot="1" x14ac:dyDescent="0.25">
      <c r="B22" s="18">
        <v>12</v>
      </c>
      <c r="C22" s="19" t="s">
        <v>84</v>
      </c>
      <c r="D22" s="20">
        <v>50</v>
      </c>
      <c r="E22" s="21">
        <v>7.9617834394904458E-3</v>
      </c>
      <c r="F22" s="20">
        <v>42</v>
      </c>
      <c r="G22" s="21">
        <v>7.3285639504449482E-3</v>
      </c>
      <c r="H22" s="22">
        <v>0.19047619047619047</v>
      </c>
      <c r="I22" s="20">
        <v>61</v>
      </c>
      <c r="J22" s="22">
        <v>-0.18032786885245899</v>
      </c>
      <c r="K22" s="20">
        <v>531</v>
      </c>
      <c r="L22" s="21">
        <v>8.2297510926505682E-3</v>
      </c>
      <c r="M22" s="20">
        <v>431</v>
      </c>
      <c r="N22" s="21">
        <v>6.9252522655697665E-3</v>
      </c>
      <c r="O22" s="22">
        <v>0.23201856148491884</v>
      </c>
    </row>
    <row r="23" spans="2:23" ht="14.45" customHeight="1" thickBot="1" x14ac:dyDescent="0.25">
      <c r="B23" s="12">
        <v>13</v>
      </c>
      <c r="C23" s="13" t="s">
        <v>30</v>
      </c>
      <c r="D23" s="14">
        <v>44</v>
      </c>
      <c r="E23" s="15">
        <v>7.0063694267515925E-3</v>
      </c>
      <c r="F23" s="14">
        <v>57</v>
      </c>
      <c r="G23" s="15">
        <v>9.9459082184610009E-3</v>
      </c>
      <c r="H23" s="16">
        <v>-0.22807017543859653</v>
      </c>
      <c r="I23" s="14">
        <v>43</v>
      </c>
      <c r="J23" s="16">
        <v>2.3255813953488413E-2</v>
      </c>
      <c r="K23" s="14">
        <v>466</v>
      </c>
      <c r="L23" s="15">
        <v>7.2223427668082207E-3</v>
      </c>
      <c r="M23" s="14">
        <v>462</v>
      </c>
      <c r="N23" s="15">
        <v>7.4233562568288454E-3</v>
      </c>
      <c r="O23" s="16">
        <v>8.6580086580085869E-3</v>
      </c>
    </row>
    <row r="24" spans="2:23" ht="14.45" customHeight="1" thickBot="1" x14ac:dyDescent="0.25">
      <c r="B24" s="18">
        <v>14</v>
      </c>
      <c r="C24" s="19" t="s">
        <v>17</v>
      </c>
      <c r="D24" s="20">
        <v>42</v>
      </c>
      <c r="E24" s="21">
        <v>6.6878980891719748E-3</v>
      </c>
      <c r="F24" s="20">
        <v>17</v>
      </c>
      <c r="G24" s="21">
        <v>2.9663235037515269E-3</v>
      </c>
      <c r="H24" s="22">
        <v>1.4705882352941178</v>
      </c>
      <c r="I24" s="20">
        <v>49</v>
      </c>
      <c r="J24" s="22">
        <v>-0.1428571428571429</v>
      </c>
      <c r="K24" s="20">
        <v>329</v>
      </c>
      <c r="L24" s="21">
        <v>5.099035987725117E-3</v>
      </c>
      <c r="M24" s="20">
        <v>161</v>
      </c>
      <c r="N24" s="21">
        <v>2.5869271804100521E-3</v>
      </c>
      <c r="O24" s="22">
        <v>1.0434782608695654</v>
      </c>
    </row>
    <row r="25" spans="2:23" ht="15" thickBot="1" x14ac:dyDescent="0.25">
      <c r="B25" s="12">
        <v>15</v>
      </c>
      <c r="C25" s="13" t="s">
        <v>103</v>
      </c>
      <c r="D25" s="14">
        <v>46</v>
      </c>
      <c r="E25" s="15">
        <v>7.3248407643312103E-3</v>
      </c>
      <c r="F25" s="14">
        <v>26</v>
      </c>
      <c r="G25" s="15">
        <v>4.5367300645611586E-3</v>
      </c>
      <c r="H25" s="16">
        <v>0.76923076923076916</v>
      </c>
      <c r="I25" s="14">
        <v>24</v>
      </c>
      <c r="J25" s="16">
        <v>0.91666666666666674</v>
      </c>
      <c r="K25" s="14">
        <v>313</v>
      </c>
      <c r="L25" s="15">
        <v>4.8510585536716156E-3</v>
      </c>
      <c r="M25" s="14">
        <v>94</v>
      </c>
      <c r="N25" s="15">
        <v>1.5103798444630117E-3</v>
      </c>
      <c r="O25" s="16">
        <v>2.3297872340425534</v>
      </c>
    </row>
    <row r="26" spans="2:23" ht="15" thickBot="1" x14ac:dyDescent="0.25">
      <c r="B26" s="93" t="s">
        <v>46</v>
      </c>
      <c r="C26" s="94"/>
      <c r="D26" s="23">
        <f>SUM(D11:D25)</f>
        <v>6157</v>
      </c>
      <c r="E26" s="24">
        <f>D26/D28</f>
        <v>0.98041401273885354</v>
      </c>
      <c r="F26" s="23">
        <f>SUM(F11:F25)</f>
        <v>5592</v>
      </c>
      <c r="G26" s="24">
        <f>F26/F28</f>
        <v>0.97574594311638463</v>
      </c>
      <c r="H26" s="25">
        <f>D26/F26-1</f>
        <v>0.10103719599427752</v>
      </c>
      <c r="I26" s="23">
        <f>SUM(I11:I25)</f>
        <v>5384</v>
      </c>
      <c r="J26" s="24">
        <f>D26/I26-1</f>
        <v>0.14357355126300142</v>
      </c>
      <c r="K26" s="23">
        <f>SUM(K11:K25)</f>
        <v>63232</v>
      </c>
      <c r="L26" s="24">
        <f>K26/K28</f>
        <v>0.98000681937943646</v>
      </c>
      <c r="M26" s="23">
        <f>SUM(M11:M25)</f>
        <v>60169</v>
      </c>
      <c r="N26" s="24">
        <f>M26/M28</f>
        <v>0.96678771129249952</v>
      </c>
      <c r="O26" s="25">
        <f>K26/M26-1</f>
        <v>5.0906613039937598E-2</v>
      </c>
    </row>
    <row r="27" spans="2:23" ht="15" thickBot="1" x14ac:dyDescent="0.25">
      <c r="B27" s="93" t="s">
        <v>12</v>
      </c>
      <c r="C27" s="94"/>
      <c r="D27" s="23">
        <f>D28-SUM(D11:D25)</f>
        <v>123</v>
      </c>
      <c r="E27" s="24">
        <f>D27/D28</f>
        <v>1.9585987261146496E-2</v>
      </c>
      <c r="F27" s="23">
        <f>F28-SUM(F11:F25)</f>
        <v>139</v>
      </c>
      <c r="G27" s="24">
        <f>F27/F28</f>
        <v>2.4254056883615423E-2</v>
      </c>
      <c r="H27" s="25">
        <f>D27/F27-1</f>
        <v>-0.1151079136690647</v>
      </c>
      <c r="I27" s="23">
        <f>I28-SUM(I11:I25)</f>
        <v>93</v>
      </c>
      <c r="J27" s="24">
        <f>D27/I27-1</f>
        <v>0.32258064516129026</v>
      </c>
      <c r="K27" s="23">
        <f>K28-SUM(K11:K25)</f>
        <v>1290</v>
      </c>
      <c r="L27" s="24">
        <f>K27/K28</f>
        <v>1.999318062056353E-2</v>
      </c>
      <c r="M27" s="23">
        <f>M28-SUM(M11:M25)</f>
        <v>2067</v>
      </c>
      <c r="N27" s="24">
        <f>M27/M28</f>
        <v>3.3212288707500481E-2</v>
      </c>
      <c r="O27" s="25">
        <f>K27/M27-1</f>
        <v>-0.37590711175616831</v>
      </c>
    </row>
    <row r="28" spans="2:23" ht="15" thickBot="1" x14ac:dyDescent="0.25">
      <c r="B28" s="95" t="s">
        <v>13</v>
      </c>
      <c r="C28" s="96"/>
      <c r="D28" s="26">
        <v>6280</v>
      </c>
      <c r="E28" s="27">
        <v>1</v>
      </c>
      <c r="F28" s="26">
        <v>5731</v>
      </c>
      <c r="G28" s="27">
        <v>0.99999999999999978</v>
      </c>
      <c r="H28" s="28">
        <v>9.5794800209387576E-2</v>
      </c>
      <c r="I28" s="26">
        <v>5477</v>
      </c>
      <c r="J28" s="28">
        <v>0.14661310936644156</v>
      </c>
      <c r="K28" s="26">
        <v>64522</v>
      </c>
      <c r="L28" s="27">
        <v>1</v>
      </c>
      <c r="M28" s="26">
        <v>62236</v>
      </c>
      <c r="N28" s="27">
        <v>0.99999999999999989</v>
      </c>
      <c r="O28" s="28">
        <v>3.673115238768565E-2</v>
      </c>
    </row>
    <row r="29" spans="2:23" x14ac:dyDescent="0.2">
      <c r="B29" s="3" t="s">
        <v>69</v>
      </c>
      <c r="C29" s="32"/>
    </row>
    <row r="30" spans="2:23" x14ac:dyDescent="0.2">
      <c r="B30" s="60" t="s">
        <v>68</v>
      </c>
    </row>
    <row r="31" spans="2:23" x14ac:dyDescent="0.2">
      <c r="B31" s="61"/>
    </row>
    <row r="32" spans="2:23" ht="15" customHeight="1" x14ac:dyDescent="0.2">
      <c r="B32" s="97" t="s">
        <v>132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32"/>
      <c r="P32" s="97" t="s">
        <v>100</v>
      </c>
      <c r="Q32" s="97"/>
      <c r="R32" s="97"/>
      <c r="S32" s="97"/>
      <c r="T32" s="97"/>
      <c r="U32" s="97"/>
      <c r="V32" s="97"/>
      <c r="W32" s="97"/>
    </row>
    <row r="33" spans="2:23" ht="15" customHeight="1" x14ac:dyDescent="0.2">
      <c r="B33" s="92" t="s">
        <v>133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32"/>
      <c r="P33" s="92" t="s">
        <v>101</v>
      </c>
      <c r="Q33" s="92"/>
      <c r="R33" s="92"/>
      <c r="S33" s="92"/>
      <c r="T33" s="92"/>
      <c r="U33" s="92"/>
      <c r="V33" s="92"/>
      <c r="W33" s="92"/>
    </row>
    <row r="34" spans="2:23" ht="15" customHeight="1" thickBot="1" x14ac:dyDescent="0.25">
      <c r="B34" s="33"/>
      <c r="C34" s="33"/>
      <c r="D34" s="33"/>
      <c r="E34" s="33"/>
      <c r="F34" s="33"/>
      <c r="G34" s="33"/>
      <c r="H34" s="33"/>
      <c r="I34" s="33"/>
      <c r="J34" s="33"/>
      <c r="K34" s="29"/>
      <c r="L34" s="5" t="s">
        <v>4</v>
      </c>
      <c r="P34" s="33"/>
      <c r="Q34" s="33"/>
      <c r="R34" s="33"/>
      <c r="S34" s="33"/>
      <c r="T34" s="33"/>
      <c r="U34" s="33"/>
      <c r="V34" s="33"/>
      <c r="W34" s="5" t="s">
        <v>4</v>
      </c>
    </row>
    <row r="35" spans="2:23" x14ac:dyDescent="0.2">
      <c r="B35" s="116" t="s">
        <v>0</v>
      </c>
      <c r="C35" s="118" t="s">
        <v>41</v>
      </c>
      <c r="D35" s="98" t="s">
        <v>126</v>
      </c>
      <c r="E35" s="99"/>
      <c r="F35" s="99"/>
      <c r="G35" s="99"/>
      <c r="H35" s="99"/>
      <c r="I35" s="100"/>
      <c r="J35" s="99" t="s">
        <v>119</v>
      </c>
      <c r="K35" s="99"/>
      <c r="L35" s="100"/>
      <c r="P35" s="116" t="s">
        <v>0</v>
      </c>
      <c r="Q35" s="118" t="s">
        <v>41</v>
      </c>
      <c r="R35" s="98" t="s">
        <v>128</v>
      </c>
      <c r="S35" s="99"/>
      <c r="T35" s="99"/>
      <c r="U35" s="99"/>
      <c r="V35" s="99"/>
      <c r="W35" s="100"/>
    </row>
    <row r="36" spans="2:23" ht="15" customHeight="1" thickBot="1" x14ac:dyDescent="0.25">
      <c r="B36" s="117"/>
      <c r="C36" s="119"/>
      <c r="D36" s="103" t="s">
        <v>127</v>
      </c>
      <c r="E36" s="104"/>
      <c r="F36" s="104"/>
      <c r="G36" s="104"/>
      <c r="H36" s="104"/>
      <c r="I36" s="105"/>
      <c r="J36" s="104" t="s">
        <v>120</v>
      </c>
      <c r="K36" s="104"/>
      <c r="L36" s="105"/>
      <c r="P36" s="117"/>
      <c r="Q36" s="119"/>
      <c r="R36" s="103" t="s">
        <v>129</v>
      </c>
      <c r="S36" s="104"/>
      <c r="T36" s="104"/>
      <c r="U36" s="104"/>
      <c r="V36" s="104"/>
      <c r="W36" s="105"/>
    </row>
    <row r="37" spans="2:23" ht="15" customHeight="1" x14ac:dyDescent="0.2">
      <c r="B37" s="117"/>
      <c r="C37" s="119"/>
      <c r="D37" s="106">
        <v>2023</v>
      </c>
      <c r="E37" s="107"/>
      <c r="F37" s="106">
        <v>2022</v>
      </c>
      <c r="G37" s="107"/>
      <c r="H37" s="101" t="s">
        <v>5</v>
      </c>
      <c r="I37" s="101" t="s">
        <v>47</v>
      </c>
      <c r="J37" s="101">
        <v>2022</v>
      </c>
      <c r="K37" s="101" t="s">
        <v>130</v>
      </c>
      <c r="L37" s="101" t="s">
        <v>134</v>
      </c>
      <c r="P37" s="117"/>
      <c r="Q37" s="119"/>
      <c r="R37" s="106">
        <v>2023</v>
      </c>
      <c r="S37" s="107"/>
      <c r="T37" s="106">
        <v>2022</v>
      </c>
      <c r="U37" s="107"/>
      <c r="V37" s="101" t="s">
        <v>5</v>
      </c>
      <c r="W37" s="101" t="s">
        <v>63</v>
      </c>
    </row>
    <row r="38" spans="2:23" ht="14.45" customHeight="1" thickBot="1" x14ac:dyDescent="0.25">
      <c r="B38" s="114" t="s">
        <v>6</v>
      </c>
      <c r="C38" s="110" t="s">
        <v>41</v>
      </c>
      <c r="D38" s="108"/>
      <c r="E38" s="109"/>
      <c r="F38" s="108"/>
      <c r="G38" s="109"/>
      <c r="H38" s="102"/>
      <c r="I38" s="102"/>
      <c r="J38" s="102"/>
      <c r="K38" s="102"/>
      <c r="L38" s="102"/>
      <c r="P38" s="114" t="s">
        <v>6</v>
      </c>
      <c r="Q38" s="110" t="s">
        <v>41</v>
      </c>
      <c r="R38" s="108"/>
      <c r="S38" s="109"/>
      <c r="T38" s="108"/>
      <c r="U38" s="109"/>
      <c r="V38" s="102"/>
      <c r="W38" s="102"/>
    </row>
    <row r="39" spans="2:23" ht="15" customHeight="1" x14ac:dyDescent="0.2">
      <c r="B39" s="114"/>
      <c r="C39" s="110"/>
      <c r="D39" s="6" t="s">
        <v>8</v>
      </c>
      <c r="E39" s="7" t="s">
        <v>2</v>
      </c>
      <c r="F39" s="6" t="s">
        <v>8</v>
      </c>
      <c r="G39" s="7" t="s">
        <v>2</v>
      </c>
      <c r="H39" s="112" t="s">
        <v>9</v>
      </c>
      <c r="I39" s="112" t="s">
        <v>48</v>
      </c>
      <c r="J39" s="112" t="s">
        <v>8</v>
      </c>
      <c r="K39" s="112" t="s">
        <v>131</v>
      </c>
      <c r="L39" s="112" t="s">
        <v>135</v>
      </c>
      <c r="P39" s="114"/>
      <c r="Q39" s="110"/>
      <c r="R39" s="6" t="s">
        <v>8</v>
      </c>
      <c r="S39" s="7" t="s">
        <v>2</v>
      </c>
      <c r="T39" s="6" t="s">
        <v>8</v>
      </c>
      <c r="U39" s="7" t="s">
        <v>2</v>
      </c>
      <c r="V39" s="112" t="s">
        <v>9</v>
      </c>
      <c r="W39" s="112" t="s">
        <v>64</v>
      </c>
    </row>
    <row r="40" spans="2:23" ht="14.25" customHeight="1" thickBot="1" x14ac:dyDescent="0.25">
      <c r="B40" s="115"/>
      <c r="C40" s="111"/>
      <c r="D40" s="9" t="s">
        <v>10</v>
      </c>
      <c r="E40" s="10" t="s">
        <v>11</v>
      </c>
      <c r="F40" s="9" t="s">
        <v>10</v>
      </c>
      <c r="G40" s="10" t="s">
        <v>11</v>
      </c>
      <c r="H40" s="113"/>
      <c r="I40" s="113"/>
      <c r="J40" s="113" t="s">
        <v>10</v>
      </c>
      <c r="K40" s="113"/>
      <c r="L40" s="113"/>
      <c r="P40" s="115"/>
      <c r="Q40" s="111"/>
      <c r="R40" s="9" t="s">
        <v>10</v>
      </c>
      <c r="S40" s="10" t="s">
        <v>11</v>
      </c>
      <c r="T40" s="9" t="s">
        <v>10</v>
      </c>
      <c r="U40" s="10" t="s">
        <v>11</v>
      </c>
      <c r="V40" s="113"/>
      <c r="W40" s="113"/>
    </row>
    <row r="41" spans="2:23" ht="15" thickBot="1" x14ac:dyDescent="0.25">
      <c r="B41" s="12">
        <v>1</v>
      </c>
      <c r="C41" s="13" t="s">
        <v>54</v>
      </c>
      <c r="D41" s="14">
        <v>980</v>
      </c>
      <c r="E41" s="15">
        <v>0.15605095541401273</v>
      </c>
      <c r="F41" s="14">
        <v>942</v>
      </c>
      <c r="G41" s="15">
        <v>0.16436922003140814</v>
      </c>
      <c r="H41" s="16">
        <v>4.0339702760084917E-2</v>
      </c>
      <c r="I41" s="34">
        <v>0</v>
      </c>
      <c r="J41" s="14">
        <v>848</v>
      </c>
      <c r="K41" s="16">
        <v>0.15566037735849059</v>
      </c>
      <c r="L41" s="34">
        <v>0</v>
      </c>
      <c r="P41" s="12">
        <v>1</v>
      </c>
      <c r="Q41" s="13" t="s">
        <v>54</v>
      </c>
      <c r="R41" s="14">
        <v>10050</v>
      </c>
      <c r="S41" s="15">
        <v>0.15576082576485539</v>
      </c>
      <c r="T41" s="14">
        <v>10069</v>
      </c>
      <c r="U41" s="15">
        <v>0.16178738993508579</v>
      </c>
      <c r="V41" s="16">
        <v>-1.8869798391101256E-3</v>
      </c>
      <c r="W41" s="34">
        <v>0</v>
      </c>
    </row>
    <row r="42" spans="2:23" ht="15" thickBot="1" x14ac:dyDescent="0.25">
      <c r="B42" s="18">
        <v>2</v>
      </c>
      <c r="C42" s="19" t="s">
        <v>55</v>
      </c>
      <c r="D42" s="20">
        <v>879</v>
      </c>
      <c r="E42" s="21">
        <v>0.13996815286624203</v>
      </c>
      <c r="F42" s="20">
        <v>690</v>
      </c>
      <c r="G42" s="21">
        <v>0.12039783632873843</v>
      </c>
      <c r="H42" s="22">
        <v>0.27391304347826084</v>
      </c>
      <c r="I42" s="35">
        <v>0</v>
      </c>
      <c r="J42" s="20">
        <v>493</v>
      </c>
      <c r="K42" s="22">
        <v>0.78296146044624737</v>
      </c>
      <c r="L42" s="35">
        <v>0</v>
      </c>
      <c r="P42" s="18">
        <v>2</v>
      </c>
      <c r="Q42" s="19" t="s">
        <v>55</v>
      </c>
      <c r="R42" s="20">
        <v>5682</v>
      </c>
      <c r="S42" s="21">
        <v>8.8062986268249585E-2</v>
      </c>
      <c r="T42" s="20">
        <v>7116</v>
      </c>
      <c r="U42" s="21">
        <v>0.11433896779998715</v>
      </c>
      <c r="V42" s="22">
        <v>-0.20151770657672852</v>
      </c>
      <c r="W42" s="35">
        <v>0</v>
      </c>
    </row>
    <row r="43" spans="2:23" ht="15" thickBot="1" x14ac:dyDescent="0.25">
      <c r="B43" s="12">
        <v>3</v>
      </c>
      <c r="C43" s="13" t="s">
        <v>59</v>
      </c>
      <c r="D43" s="14">
        <v>648</v>
      </c>
      <c r="E43" s="15">
        <v>0.10318471337579618</v>
      </c>
      <c r="F43" s="14">
        <v>572</v>
      </c>
      <c r="G43" s="15">
        <v>9.9808061420345484E-2</v>
      </c>
      <c r="H43" s="16">
        <v>0.13286713286713292</v>
      </c>
      <c r="I43" s="34">
        <v>0</v>
      </c>
      <c r="J43" s="14">
        <v>458</v>
      </c>
      <c r="K43" s="16">
        <v>0.41484716157205237</v>
      </c>
      <c r="L43" s="34">
        <v>0</v>
      </c>
      <c r="P43" s="12">
        <v>3</v>
      </c>
      <c r="Q43" s="13" t="s">
        <v>87</v>
      </c>
      <c r="R43" s="14">
        <v>4971</v>
      </c>
      <c r="S43" s="15">
        <v>7.7043489042497137E-2</v>
      </c>
      <c r="T43" s="14">
        <v>2636</v>
      </c>
      <c r="U43" s="15">
        <v>4.2354907127707439E-2</v>
      </c>
      <c r="V43" s="16">
        <v>0.88581183611532621</v>
      </c>
      <c r="W43" s="34">
        <v>2</v>
      </c>
    </row>
    <row r="44" spans="2:23" ht="15" thickBot="1" x14ac:dyDescent="0.25">
      <c r="B44" s="18">
        <v>4</v>
      </c>
      <c r="C44" s="19" t="s">
        <v>90</v>
      </c>
      <c r="D44" s="20">
        <v>355</v>
      </c>
      <c r="E44" s="21">
        <v>5.6528662420382167E-2</v>
      </c>
      <c r="F44" s="20">
        <v>203</v>
      </c>
      <c r="G44" s="21">
        <v>3.5421392427150582E-2</v>
      </c>
      <c r="H44" s="22">
        <v>0.74876847290640391</v>
      </c>
      <c r="I44" s="35">
        <v>3</v>
      </c>
      <c r="J44" s="20">
        <v>227</v>
      </c>
      <c r="K44" s="22">
        <v>0.5638766519823788</v>
      </c>
      <c r="L44" s="35">
        <v>2</v>
      </c>
      <c r="P44" s="18">
        <v>4</v>
      </c>
      <c r="Q44" s="19" t="s">
        <v>59</v>
      </c>
      <c r="R44" s="20">
        <v>4661</v>
      </c>
      <c r="S44" s="21">
        <v>7.2238926257710542E-2</v>
      </c>
      <c r="T44" s="20">
        <v>5003</v>
      </c>
      <c r="U44" s="21">
        <v>8.038755704094093E-2</v>
      </c>
      <c r="V44" s="22">
        <v>-6.8358984609234508E-2</v>
      </c>
      <c r="W44" s="35">
        <v>-1</v>
      </c>
    </row>
    <row r="45" spans="2:23" ht="15" thickBot="1" x14ac:dyDescent="0.25">
      <c r="B45" s="12">
        <v>5</v>
      </c>
      <c r="C45" s="13" t="s">
        <v>56</v>
      </c>
      <c r="D45" s="14">
        <v>301</v>
      </c>
      <c r="E45" s="15">
        <v>4.7929936305732487E-2</v>
      </c>
      <c r="F45" s="14">
        <v>103</v>
      </c>
      <c r="G45" s="15">
        <v>1.7972430640376898E-2</v>
      </c>
      <c r="H45" s="16">
        <v>1.9223300970873787</v>
      </c>
      <c r="I45" s="34">
        <v>9</v>
      </c>
      <c r="J45" s="14">
        <v>322</v>
      </c>
      <c r="K45" s="16">
        <v>-6.5217391304347783E-2</v>
      </c>
      <c r="L45" s="34">
        <v>0</v>
      </c>
      <c r="P45" s="12">
        <v>5</v>
      </c>
      <c r="Q45" s="13" t="s">
        <v>56</v>
      </c>
      <c r="R45" s="14">
        <v>4221</v>
      </c>
      <c r="S45" s="15">
        <v>6.5419546821239266E-2</v>
      </c>
      <c r="T45" s="14">
        <v>3147</v>
      </c>
      <c r="U45" s="15">
        <v>5.0565589048139341E-2</v>
      </c>
      <c r="V45" s="16">
        <v>0.3412774070543374</v>
      </c>
      <c r="W45" s="34">
        <v>-1</v>
      </c>
    </row>
    <row r="46" spans="2:23" ht="15" thickBot="1" x14ac:dyDescent="0.25">
      <c r="B46" s="18">
        <v>6</v>
      </c>
      <c r="C46" s="19" t="s">
        <v>67</v>
      </c>
      <c r="D46" s="20">
        <v>285</v>
      </c>
      <c r="E46" s="21">
        <v>4.5382165605095538E-2</v>
      </c>
      <c r="F46" s="20">
        <v>262</v>
      </c>
      <c r="G46" s="21">
        <v>4.5716279881347056E-2</v>
      </c>
      <c r="H46" s="22">
        <v>8.7786259541984712E-2</v>
      </c>
      <c r="I46" s="35">
        <v>0</v>
      </c>
      <c r="J46" s="20">
        <v>210</v>
      </c>
      <c r="K46" s="22">
        <v>0.35714285714285721</v>
      </c>
      <c r="L46" s="35">
        <v>1</v>
      </c>
      <c r="P46" s="18">
        <v>6</v>
      </c>
      <c r="Q46" s="19" t="s">
        <v>67</v>
      </c>
      <c r="R46" s="20">
        <v>3635</v>
      </c>
      <c r="S46" s="21">
        <v>5.633737329902979E-2</v>
      </c>
      <c r="T46" s="20">
        <v>2232</v>
      </c>
      <c r="U46" s="21">
        <v>3.5863487370653639E-2</v>
      </c>
      <c r="V46" s="22">
        <v>0.62858422939068093</v>
      </c>
      <c r="W46" s="35">
        <v>0</v>
      </c>
    </row>
    <row r="47" spans="2:23" ht="15" thickBot="1" x14ac:dyDescent="0.25">
      <c r="B47" s="12">
        <v>7</v>
      </c>
      <c r="C47" s="13" t="s">
        <v>121</v>
      </c>
      <c r="D47" s="14">
        <v>207</v>
      </c>
      <c r="E47" s="15">
        <v>3.2961783439490445E-2</v>
      </c>
      <c r="F47" s="14">
        <v>91</v>
      </c>
      <c r="G47" s="15">
        <v>1.5878555225964056E-2</v>
      </c>
      <c r="H47" s="16">
        <v>1.2747252747252746</v>
      </c>
      <c r="I47" s="34">
        <v>9</v>
      </c>
      <c r="J47" s="14">
        <v>191</v>
      </c>
      <c r="K47" s="16">
        <v>8.3769633507853491E-2</v>
      </c>
      <c r="L47" s="34">
        <v>1</v>
      </c>
      <c r="P47" s="12">
        <v>7</v>
      </c>
      <c r="Q47" s="13" t="s">
        <v>90</v>
      </c>
      <c r="R47" s="14">
        <v>2639</v>
      </c>
      <c r="S47" s="15">
        <v>4.0900778029199343E-2</v>
      </c>
      <c r="T47" s="14">
        <v>2094</v>
      </c>
      <c r="U47" s="15">
        <v>3.3646121216016456E-2</v>
      </c>
      <c r="V47" s="16">
        <v>0.26026743075453673</v>
      </c>
      <c r="W47" s="34">
        <v>2</v>
      </c>
    </row>
    <row r="48" spans="2:23" ht="15" thickBot="1" x14ac:dyDescent="0.25">
      <c r="B48" s="18">
        <v>8</v>
      </c>
      <c r="C48" s="19" t="s">
        <v>87</v>
      </c>
      <c r="D48" s="20">
        <v>190</v>
      </c>
      <c r="E48" s="21">
        <v>3.0254777070063694E-2</v>
      </c>
      <c r="F48" s="20">
        <v>405</v>
      </c>
      <c r="G48" s="21">
        <v>7.0668295236433434E-2</v>
      </c>
      <c r="H48" s="22">
        <v>-0.53086419753086422</v>
      </c>
      <c r="I48" s="35">
        <v>-4</v>
      </c>
      <c r="J48" s="20">
        <v>429</v>
      </c>
      <c r="K48" s="22">
        <v>-0.55710955710955712</v>
      </c>
      <c r="L48" s="35">
        <v>-4</v>
      </c>
      <c r="P48" s="18">
        <v>8</v>
      </c>
      <c r="Q48" s="19" t="s">
        <v>109</v>
      </c>
      <c r="R48" s="20">
        <v>1786</v>
      </c>
      <c r="S48" s="21">
        <v>2.7680481076222063E-2</v>
      </c>
      <c r="T48" s="20">
        <v>2154</v>
      </c>
      <c r="U48" s="21">
        <v>3.4610193457163055E-2</v>
      </c>
      <c r="V48" s="22">
        <v>-0.17084493964716807</v>
      </c>
      <c r="W48" s="35">
        <v>-1</v>
      </c>
    </row>
    <row r="49" spans="2:23" ht="15" thickBot="1" x14ac:dyDescent="0.25">
      <c r="B49" s="12">
        <v>9</v>
      </c>
      <c r="C49" s="13" t="s">
        <v>116</v>
      </c>
      <c r="D49" s="14">
        <v>189</v>
      </c>
      <c r="E49" s="15">
        <v>3.0095541401273886E-2</v>
      </c>
      <c r="F49" s="14">
        <v>79</v>
      </c>
      <c r="G49" s="15">
        <v>1.3784679811551213E-2</v>
      </c>
      <c r="H49" s="16">
        <v>1.3924050632911391</v>
      </c>
      <c r="I49" s="34">
        <v>10</v>
      </c>
      <c r="J49" s="14">
        <v>165</v>
      </c>
      <c r="K49" s="16">
        <v>0.1454545454545455</v>
      </c>
      <c r="L49" s="34">
        <v>0</v>
      </c>
      <c r="P49" s="12">
        <v>9</v>
      </c>
      <c r="Q49" s="13" t="s">
        <v>116</v>
      </c>
      <c r="R49" s="14">
        <v>1707</v>
      </c>
      <c r="S49" s="15">
        <v>2.6456092495582902E-2</v>
      </c>
      <c r="T49" s="14">
        <v>924</v>
      </c>
      <c r="U49" s="15">
        <v>1.4846712513657691E-2</v>
      </c>
      <c r="V49" s="16">
        <v>0.84740259740259738</v>
      </c>
      <c r="W49" s="34">
        <v>12</v>
      </c>
    </row>
    <row r="50" spans="2:23" ht="15" thickBot="1" x14ac:dyDescent="0.25">
      <c r="B50" s="18">
        <v>10</v>
      </c>
      <c r="C50" s="19" t="s">
        <v>114</v>
      </c>
      <c r="D50" s="20">
        <v>150</v>
      </c>
      <c r="E50" s="21">
        <v>2.3885350318471339E-2</v>
      </c>
      <c r="F50" s="20">
        <v>138</v>
      </c>
      <c r="G50" s="21">
        <v>2.4079567265747687E-2</v>
      </c>
      <c r="H50" s="22">
        <v>8.6956521739130377E-2</v>
      </c>
      <c r="I50" s="35">
        <v>0</v>
      </c>
      <c r="J50" s="20">
        <v>165</v>
      </c>
      <c r="K50" s="22">
        <v>-9.0909090909090939E-2</v>
      </c>
      <c r="L50" s="35">
        <v>-1</v>
      </c>
      <c r="P50" s="18">
        <v>10</v>
      </c>
      <c r="Q50" s="19" t="s">
        <v>89</v>
      </c>
      <c r="R50" s="20">
        <v>1661</v>
      </c>
      <c r="S50" s="21">
        <v>2.5743157372679085E-2</v>
      </c>
      <c r="T50" s="20">
        <v>2039</v>
      </c>
      <c r="U50" s="21">
        <v>3.2762388328298732E-2</v>
      </c>
      <c r="V50" s="22">
        <v>-0.18538499264345265</v>
      </c>
      <c r="W50" s="35">
        <v>0</v>
      </c>
    </row>
    <row r="51" spans="2:23" ht="15" thickBot="1" x14ac:dyDescent="0.25">
      <c r="B51" s="93" t="s">
        <v>57</v>
      </c>
      <c r="C51" s="94"/>
      <c r="D51" s="23">
        <f>SUM(D41:D50)</f>
        <v>4184</v>
      </c>
      <c r="E51" s="24">
        <f>D51/D53</f>
        <v>0.66624203821656047</v>
      </c>
      <c r="F51" s="23">
        <f>SUM(F41:F50)</f>
        <v>3485</v>
      </c>
      <c r="G51" s="24">
        <f>F51/F53</f>
        <v>0.60809631826906296</v>
      </c>
      <c r="H51" s="25">
        <f>D51/F51-1</f>
        <v>0.20057388809182219</v>
      </c>
      <c r="I51" s="36"/>
      <c r="J51" s="23">
        <f>SUM(J41:J50)</f>
        <v>3508</v>
      </c>
      <c r="K51" s="24">
        <f>D51/J51-1</f>
        <v>0.19270239452679583</v>
      </c>
      <c r="L51" s="23"/>
      <c r="P51" s="93" t="s">
        <v>57</v>
      </c>
      <c r="Q51" s="94"/>
      <c r="R51" s="23">
        <f>SUM(R41:R50)</f>
        <v>41013</v>
      </c>
      <c r="S51" s="24">
        <f>R51/R53</f>
        <v>0.63564365642726517</v>
      </c>
      <c r="T51" s="23">
        <f>SUM(T41:T50)</f>
        <v>37414</v>
      </c>
      <c r="U51" s="24">
        <f>T51/T53</f>
        <v>0.6011633138376502</v>
      </c>
      <c r="V51" s="25">
        <f>R51/T51-1</f>
        <v>9.6193938098038112E-2</v>
      </c>
      <c r="W51" s="36"/>
    </row>
    <row r="52" spans="2:23" ht="15" thickBot="1" x14ac:dyDescent="0.25">
      <c r="B52" s="93" t="s">
        <v>12</v>
      </c>
      <c r="C52" s="94"/>
      <c r="D52" s="23">
        <f>D53-D51</f>
        <v>2096</v>
      </c>
      <c r="E52" s="24">
        <f>D52/D53</f>
        <v>0.33375796178343947</v>
      </c>
      <c r="F52" s="23">
        <f>F53-F51</f>
        <v>2246</v>
      </c>
      <c r="G52" s="24">
        <f>F52/F53</f>
        <v>0.39190368173093704</v>
      </c>
      <c r="H52" s="25">
        <f>D52/F52-1</f>
        <v>-6.6785396260017782E-2</v>
      </c>
      <c r="I52" s="37"/>
      <c r="J52" s="23">
        <f>J53-SUM(J41:J50)</f>
        <v>1969</v>
      </c>
      <c r="K52" s="25">
        <f>D52/J52-1</f>
        <v>6.4499746063991781E-2</v>
      </c>
      <c r="L52" s="59"/>
      <c r="P52" s="93" t="s">
        <v>12</v>
      </c>
      <c r="Q52" s="94"/>
      <c r="R52" s="23">
        <f>R53-R51</f>
        <v>23509</v>
      </c>
      <c r="S52" s="24">
        <f>R52/R53</f>
        <v>0.36435634357273489</v>
      </c>
      <c r="T52" s="23">
        <f>T53-T51</f>
        <v>24822</v>
      </c>
      <c r="U52" s="24">
        <f>T52/T53</f>
        <v>0.39883668616234974</v>
      </c>
      <c r="V52" s="25">
        <f>R52/T52-1</f>
        <v>-5.2896623962613853E-2</v>
      </c>
      <c r="W52" s="37"/>
    </row>
    <row r="53" spans="2:23" ht="15" thickBot="1" x14ac:dyDescent="0.25">
      <c r="B53" s="95" t="s">
        <v>34</v>
      </c>
      <c r="C53" s="96"/>
      <c r="D53" s="26">
        <v>6280</v>
      </c>
      <c r="E53" s="27">
        <v>1</v>
      </c>
      <c r="F53" s="26">
        <v>5731</v>
      </c>
      <c r="G53" s="27">
        <v>1</v>
      </c>
      <c r="H53" s="28">
        <v>9.5794800209387576E-2</v>
      </c>
      <c r="I53" s="38"/>
      <c r="J53" s="26">
        <v>5477</v>
      </c>
      <c r="K53" s="28">
        <v>0.14661310936644156</v>
      </c>
      <c r="L53" s="26"/>
      <c r="P53" s="95" t="s">
        <v>34</v>
      </c>
      <c r="Q53" s="96"/>
      <c r="R53" s="26">
        <v>64522</v>
      </c>
      <c r="S53" s="27">
        <v>1</v>
      </c>
      <c r="T53" s="26">
        <v>62236</v>
      </c>
      <c r="U53" s="27">
        <v>1</v>
      </c>
      <c r="V53" s="28">
        <v>3.673115238768565E-2</v>
      </c>
      <c r="W53" s="38"/>
    </row>
    <row r="54" spans="2:23" x14ac:dyDescent="0.2">
      <c r="B54" s="30" t="s">
        <v>69</v>
      </c>
      <c r="P54" s="30" t="s">
        <v>69</v>
      </c>
    </row>
    <row r="55" spans="2:23" x14ac:dyDescent="0.2">
      <c r="B55" s="31" t="s">
        <v>68</v>
      </c>
      <c r="P55" s="31" t="s">
        <v>68</v>
      </c>
    </row>
    <row r="63" spans="2:23" ht="15" customHeight="1" x14ac:dyDescent="0.2"/>
    <row r="65" ht="15" customHeight="1" x14ac:dyDescent="0.2"/>
  </sheetData>
  <mergeCells count="68"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C35:C37"/>
    <mergeCell ref="D35:I35"/>
    <mergeCell ref="J35:L35"/>
    <mergeCell ref="D37:E38"/>
    <mergeCell ref="F37:G38"/>
    <mergeCell ref="B26:C26"/>
    <mergeCell ref="B27:C27"/>
    <mergeCell ref="B28:C28"/>
    <mergeCell ref="B32:L32"/>
    <mergeCell ref="B33:L33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P53:Q53"/>
    <mergeCell ref="P38:P40"/>
    <mergeCell ref="Q38:Q40"/>
    <mergeCell ref="V39:V40"/>
    <mergeCell ref="W39:W40"/>
    <mergeCell ref="P51:Q51"/>
    <mergeCell ref="P52:Q52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3" customWidth="1"/>
    <col min="2" max="2" width="8.140625" style="3" customWidth="1"/>
    <col min="3" max="3" width="16" style="3" customWidth="1"/>
    <col min="4" max="9" width="8.85546875" style="3" customWidth="1"/>
    <col min="10" max="10" width="9.5703125" style="3" customWidth="1"/>
    <col min="11" max="14" width="8.85546875" style="3" customWidth="1"/>
    <col min="15" max="15" width="11.7109375" style="3" customWidth="1"/>
    <col min="16" max="16" width="9.140625" style="3"/>
    <col min="17" max="17" width="17" style="3" bestFit="1" customWidth="1"/>
    <col min="18" max="16384" width="9.140625" style="3"/>
  </cols>
  <sheetData>
    <row r="1" spans="2:15" s="32" customFormat="1" ht="12.75" x14ac:dyDescent="0.2">
      <c r="B1" s="32" t="s">
        <v>3</v>
      </c>
      <c r="D1" s="64"/>
      <c r="O1" s="63">
        <v>45295</v>
      </c>
    </row>
    <row r="2" spans="2:15" x14ac:dyDescent="0.2">
      <c r="B2" s="97" t="s">
        <v>15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2:15" ht="14.45" customHeight="1" x14ac:dyDescent="0.2">
      <c r="B3" s="92" t="s">
        <v>113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2:15" ht="14.45" customHeight="1" thickBo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</v>
      </c>
    </row>
    <row r="5" spans="2:15" ht="14.45" customHeight="1" x14ac:dyDescent="0.2">
      <c r="B5" s="116" t="s">
        <v>0</v>
      </c>
      <c r="C5" s="118" t="s">
        <v>1</v>
      </c>
      <c r="D5" s="99" t="s">
        <v>126</v>
      </c>
      <c r="E5" s="99"/>
      <c r="F5" s="99"/>
      <c r="G5" s="99"/>
      <c r="H5" s="122"/>
      <c r="I5" s="123" t="s">
        <v>119</v>
      </c>
      <c r="J5" s="122"/>
      <c r="K5" s="123" t="s">
        <v>128</v>
      </c>
      <c r="L5" s="99"/>
      <c r="M5" s="99"/>
      <c r="N5" s="99"/>
      <c r="O5" s="100"/>
    </row>
    <row r="6" spans="2:15" ht="14.45" customHeight="1" thickBot="1" x14ac:dyDescent="0.25">
      <c r="B6" s="117"/>
      <c r="C6" s="119"/>
      <c r="D6" s="120" t="s">
        <v>127</v>
      </c>
      <c r="E6" s="120"/>
      <c r="F6" s="120"/>
      <c r="G6" s="120"/>
      <c r="H6" s="121"/>
      <c r="I6" s="124" t="s">
        <v>120</v>
      </c>
      <c r="J6" s="121"/>
      <c r="K6" s="124" t="s">
        <v>129</v>
      </c>
      <c r="L6" s="120"/>
      <c r="M6" s="120"/>
      <c r="N6" s="120"/>
      <c r="O6" s="125"/>
    </row>
    <row r="7" spans="2:15" ht="14.45" customHeight="1" x14ac:dyDescent="0.2">
      <c r="B7" s="117"/>
      <c r="C7" s="119"/>
      <c r="D7" s="106">
        <v>2023</v>
      </c>
      <c r="E7" s="107"/>
      <c r="F7" s="106">
        <v>2022</v>
      </c>
      <c r="G7" s="107"/>
      <c r="H7" s="101" t="s">
        <v>5</v>
      </c>
      <c r="I7" s="126">
        <v>2023</v>
      </c>
      <c r="J7" s="126" t="s">
        <v>130</v>
      </c>
      <c r="K7" s="106">
        <v>2023</v>
      </c>
      <c r="L7" s="107"/>
      <c r="M7" s="106">
        <v>2022</v>
      </c>
      <c r="N7" s="107"/>
      <c r="O7" s="101" t="s">
        <v>5</v>
      </c>
    </row>
    <row r="8" spans="2:15" ht="14.45" customHeight="1" thickBot="1" x14ac:dyDescent="0.25">
      <c r="B8" s="114" t="s">
        <v>6</v>
      </c>
      <c r="C8" s="110" t="s">
        <v>7</v>
      </c>
      <c r="D8" s="108"/>
      <c r="E8" s="109"/>
      <c r="F8" s="108"/>
      <c r="G8" s="109"/>
      <c r="H8" s="102"/>
      <c r="I8" s="127"/>
      <c r="J8" s="127"/>
      <c r="K8" s="108"/>
      <c r="L8" s="109"/>
      <c r="M8" s="108"/>
      <c r="N8" s="109"/>
      <c r="O8" s="102"/>
    </row>
    <row r="9" spans="2:15" ht="14.45" customHeight="1" x14ac:dyDescent="0.2">
      <c r="B9" s="114"/>
      <c r="C9" s="110"/>
      <c r="D9" s="6" t="s">
        <v>8</v>
      </c>
      <c r="E9" s="7" t="s">
        <v>2</v>
      </c>
      <c r="F9" s="6" t="s">
        <v>8</v>
      </c>
      <c r="G9" s="7" t="s">
        <v>2</v>
      </c>
      <c r="H9" s="112" t="s">
        <v>9</v>
      </c>
      <c r="I9" s="8" t="s">
        <v>8</v>
      </c>
      <c r="J9" s="128" t="s">
        <v>131</v>
      </c>
      <c r="K9" s="6" t="s">
        <v>8</v>
      </c>
      <c r="L9" s="7" t="s">
        <v>2</v>
      </c>
      <c r="M9" s="6" t="s">
        <v>8</v>
      </c>
      <c r="N9" s="7" t="s">
        <v>2</v>
      </c>
      <c r="O9" s="112" t="s">
        <v>9</v>
      </c>
    </row>
    <row r="10" spans="2:15" ht="14.45" customHeight="1" thickBot="1" x14ac:dyDescent="0.25">
      <c r="B10" s="115"/>
      <c r="C10" s="111"/>
      <c r="D10" s="9" t="s">
        <v>10</v>
      </c>
      <c r="E10" s="10" t="s">
        <v>11</v>
      </c>
      <c r="F10" s="9" t="s">
        <v>10</v>
      </c>
      <c r="G10" s="10" t="s">
        <v>11</v>
      </c>
      <c r="H10" s="113"/>
      <c r="I10" s="11" t="s">
        <v>10</v>
      </c>
      <c r="J10" s="129"/>
      <c r="K10" s="9" t="s">
        <v>10</v>
      </c>
      <c r="L10" s="10" t="s">
        <v>11</v>
      </c>
      <c r="M10" s="9" t="s">
        <v>10</v>
      </c>
      <c r="N10" s="10" t="s">
        <v>11</v>
      </c>
      <c r="O10" s="113"/>
    </row>
    <row r="11" spans="2:15" ht="14.45" customHeight="1" thickBot="1" x14ac:dyDescent="0.25">
      <c r="B11" s="12">
        <v>1</v>
      </c>
      <c r="C11" s="13" t="s">
        <v>19</v>
      </c>
      <c r="D11" s="14">
        <v>8367</v>
      </c>
      <c r="E11" s="15">
        <v>0.17288261669111721</v>
      </c>
      <c r="F11" s="14">
        <v>7408</v>
      </c>
      <c r="G11" s="15">
        <v>0.17388446822993686</v>
      </c>
      <c r="H11" s="16">
        <v>0.12945464362850978</v>
      </c>
      <c r="I11" s="14">
        <v>8258</v>
      </c>
      <c r="J11" s="16">
        <v>1.3199321869702185E-2</v>
      </c>
      <c r="K11" s="14">
        <v>98021</v>
      </c>
      <c r="L11" s="15">
        <v>0.18167041667747807</v>
      </c>
      <c r="M11" s="14">
        <v>78514</v>
      </c>
      <c r="N11" s="15">
        <v>0.16289718559706215</v>
      </c>
      <c r="O11" s="16">
        <v>0.24845250528568164</v>
      </c>
    </row>
    <row r="12" spans="2:15" ht="14.45" customHeight="1" thickBot="1" x14ac:dyDescent="0.25">
      <c r="B12" s="18">
        <v>2</v>
      </c>
      <c r="C12" s="19" t="s">
        <v>17</v>
      </c>
      <c r="D12" s="20">
        <v>5022</v>
      </c>
      <c r="E12" s="21">
        <v>0.10376676240262826</v>
      </c>
      <c r="F12" s="20">
        <v>4642</v>
      </c>
      <c r="G12" s="21">
        <v>0.10895946294861864</v>
      </c>
      <c r="H12" s="22">
        <v>8.1861266695389956E-2</v>
      </c>
      <c r="I12" s="20">
        <v>5013</v>
      </c>
      <c r="J12" s="22">
        <v>1.7953321364452268E-3</v>
      </c>
      <c r="K12" s="20">
        <v>51807</v>
      </c>
      <c r="L12" s="21">
        <v>9.6018192803686009E-2</v>
      </c>
      <c r="M12" s="20">
        <v>42228</v>
      </c>
      <c r="N12" s="21">
        <v>8.7612685042065624E-2</v>
      </c>
      <c r="O12" s="22">
        <v>0.2268400113668656</v>
      </c>
    </row>
    <row r="13" spans="2:15" ht="14.45" customHeight="1" thickBot="1" x14ac:dyDescent="0.25">
      <c r="B13" s="12">
        <v>3</v>
      </c>
      <c r="C13" s="13" t="s">
        <v>18</v>
      </c>
      <c r="D13" s="14">
        <v>3683</v>
      </c>
      <c r="E13" s="15">
        <v>7.6099758249478275E-2</v>
      </c>
      <c r="F13" s="14">
        <v>3015</v>
      </c>
      <c r="G13" s="15">
        <v>7.0769664108161393E-2</v>
      </c>
      <c r="H13" s="16">
        <v>0.22155887230514093</v>
      </c>
      <c r="I13" s="14">
        <v>3401</v>
      </c>
      <c r="J13" s="16">
        <v>8.291678917965295E-2</v>
      </c>
      <c r="K13" s="14">
        <v>39712</v>
      </c>
      <c r="L13" s="15">
        <v>7.3601530152681657E-2</v>
      </c>
      <c r="M13" s="14">
        <v>35140</v>
      </c>
      <c r="N13" s="15">
        <v>7.290683320020333E-2</v>
      </c>
      <c r="O13" s="16">
        <v>0.13010813887307915</v>
      </c>
    </row>
    <row r="14" spans="2:15" ht="14.45" customHeight="1" thickBot="1" x14ac:dyDescent="0.25">
      <c r="B14" s="18">
        <v>4</v>
      </c>
      <c r="C14" s="19" t="s">
        <v>22</v>
      </c>
      <c r="D14" s="20">
        <v>2527</v>
      </c>
      <c r="E14" s="21">
        <v>5.2213980205384633E-2</v>
      </c>
      <c r="F14" s="20">
        <v>2251</v>
      </c>
      <c r="G14" s="21">
        <v>5.2836654695678706E-2</v>
      </c>
      <c r="H14" s="22">
        <v>0.12261217236783661</v>
      </c>
      <c r="I14" s="20">
        <v>3005</v>
      </c>
      <c r="J14" s="22">
        <v>-0.15906821963394346</v>
      </c>
      <c r="K14" s="20">
        <v>36085</v>
      </c>
      <c r="L14" s="21">
        <v>6.6879311431293248E-2</v>
      </c>
      <c r="M14" s="20">
        <v>33844</v>
      </c>
      <c r="N14" s="21">
        <v>7.0217952840856038E-2</v>
      </c>
      <c r="O14" s="22">
        <v>6.6215577354922672E-2</v>
      </c>
    </row>
    <row r="15" spans="2:15" ht="14.45" customHeight="1" thickBot="1" x14ac:dyDescent="0.25">
      <c r="B15" s="12">
        <v>5</v>
      </c>
      <c r="C15" s="13" t="s">
        <v>24</v>
      </c>
      <c r="D15" s="14">
        <v>3804</v>
      </c>
      <c r="E15" s="15">
        <v>7.8599913217761427E-2</v>
      </c>
      <c r="F15" s="14">
        <v>2520</v>
      </c>
      <c r="G15" s="15">
        <v>5.915076403070206E-2</v>
      </c>
      <c r="H15" s="16">
        <v>0.50952380952380949</v>
      </c>
      <c r="I15" s="14">
        <v>2605</v>
      </c>
      <c r="J15" s="16">
        <v>0.46026871401151626</v>
      </c>
      <c r="K15" s="14">
        <v>31602</v>
      </c>
      <c r="L15" s="15">
        <v>5.8570597196944144E-2</v>
      </c>
      <c r="M15" s="14">
        <v>27492</v>
      </c>
      <c r="N15" s="15">
        <v>5.7039119474672446E-2</v>
      </c>
      <c r="O15" s="16">
        <v>0.14949803579223042</v>
      </c>
    </row>
    <row r="16" spans="2:15" ht="14.45" customHeight="1" thickBot="1" x14ac:dyDescent="0.25">
      <c r="B16" s="18">
        <v>6</v>
      </c>
      <c r="C16" s="19" t="s">
        <v>31</v>
      </c>
      <c r="D16" s="20">
        <v>3046</v>
      </c>
      <c r="E16" s="21">
        <v>6.2937785399921481E-2</v>
      </c>
      <c r="F16" s="20">
        <v>2301</v>
      </c>
      <c r="G16" s="21">
        <v>5.4010280966129143E-2</v>
      </c>
      <c r="H16" s="22">
        <v>0.32377227292481536</v>
      </c>
      <c r="I16" s="20">
        <v>2467</v>
      </c>
      <c r="J16" s="22">
        <v>0.23469801378192146</v>
      </c>
      <c r="K16" s="20">
        <v>27042</v>
      </c>
      <c r="L16" s="21">
        <v>5.0119172501732916E-2</v>
      </c>
      <c r="M16" s="20">
        <v>27338</v>
      </c>
      <c r="N16" s="21">
        <v>5.6719607456663587E-2</v>
      </c>
      <c r="O16" s="22">
        <v>-1.0827419708830166E-2</v>
      </c>
    </row>
    <row r="17" spans="2:15" ht="14.45" customHeight="1" thickBot="1" x14ac:dyDescent="0.25">
      <c r="B17" s="12">
        <v>7</v>
      </c>
      <c r="C17" s="13" t="s">
        <v>23</v>
      </c>
      <c r="D17" s="14">
        <v>2376</v>
      </c>
      <c r="E17" s="15">
        <v>4.9093952104469284E-2</v>
      </c>
      <c r="F17" s="14">
        <v>1889</v>
      </c>
      <c r="G17" s="15">
        <v>4.4339600497617537E-2</v>
      </c>
      <c r="H17" s="16">
        <v>0.25780836421386977</v>
      </c>
      <c r="I17" s="14">
        <v>2473</v>
      </c>
      <c r="J17" s="16">
        <v>-3.9223615042458526E-2</v>
      </c>
      <c r="K17" s="14">
        <v>26931</v>
      </c>
      <c r="L17" s="15">
        <v>4.9913447032178426E-2</v>
      </c>
      <c r="M17" s="14">
        <v>26888</v>
      </c>
      <c r="N17" s="15">
        <v>5.5785968443001335E-2</v>
      </c>
      <c r="O17" s="16">
        <v>1.5992264207080886E-3</v>
      </c>
    </row>
    <row r="18" spans="2:15" ht="14.45" customHeight="1" thickBot="1" x14ac:dyDescent="0.25">
      <c r="B18" s="18">
        <v>8</v>
      </c>
      <c r="C18" s="19" t="s">
        <v>32</v>
      </c>
      <c r="D18" s="20">
        <v>2473</v>
      </c>
      <c r="E18" s="21">
        <v>5.1098208566646694E-2</v>
      </c>
      <c r="F18" s="20">
        <v>1874</v>
      </c>
      <c r="G18" s="21">
        <v>4.3987512616482406E-2</v>
      </c>
      <c r="H18" s="22">
        <v>0.31963713980789765</v>
      </c>
      <c r="I18" s="20">
        <v>2484</v>
      </c>
      <c r="J18" s="22">
        <v>-4.4283413848631437E-3</v>
      </c>
      <c r="K18" s="20">
        <v>26024</v>
      </c>
      <c r="L18" s="21">
        <v>4.8232429006179176E-2</v>
      </c>
      <c r="M18" s="20">
        <v>19323</v>
      </c>
      <c r="N18" s="21">
        <v>4.0090459246657051E-2</v>
      </c>
      <c r="O18" s="22">
        <v>0.34678880091083175</v>
      </c>
    </row>
    <row r="19" spans="2:15" ht="14.45" customHeight="1" thickBot="1" x14ac:dyDescent="0.25">
      <c r="B19" s="12">
        <v>9</v>
      </c>
      <c r="C19" s="13" t="s">
        <v>16</v>
      </c>
      <c r="D19" s="14">
        <v>2311</v>
      </c>
      <c r="E19" s="15">
        <v>4.7750893650432877E-2</v>
      </c>
      <c r="F19" s="14">
        <v>2299</v>
      </c>
      <c r="G19" s="15">
        <v>5.3963335915311127E-2</v>
      </c>
      <c r="H19" s="16">
        <v>5.2196607220531543E-3</v>
      </c>
      <c r="I19" s="14">
        <v>1985</v>
      </c>
      <c r="J19" s="16">
        <v>0.16423173803526447</v>
      </c>
      <c r="K19" s="14">
        <v>23240</v>
      </c>
      <c r="L19" s="15">
        <v>4.3072611823839688E-2</v>
      </c>
      <c r="M19" s="14">
        <v>23806</v>
      </c>
      <c r="N19" s="15">
        <v>4.9391578576096766E-2</v>
      </c>
      <c r="O19" s="16">
        <v>-2.377551877677897E-2</v>
      </c>
    </row>
    <row r="20" spans="2:15" ht="14.45" customHeight="1" thickBot="1" x14ac:dyDescent="0.25">
      <c r="B20" s="18">
        <v>10</v>
      </c>
      <c r="C20" s="19" t="s">
        <v>21</v>
      </c>
      <c r="D20" s="20">
        <v>1547</v>
      </c>
      <c r="E20" s="21">
        <v>3.196479120606649E-2</v>
      </c>
      <c r="F20" s="20">
        <v>1285</v>
      </c>
      <c r="G20" s="21">
        <v>3.0162195150576252E-2</v>
      </c>
      <c r="H20" s="22">
        <v>0.20389105058365753</v>
      </c>
      <c r="I20" s="20">
        <v>1706</v>
      </c>
      <c r="J20" s="22">
        <v>-9.3200468933177016E-2</v>
      </c>
      <c r="K20" s="20">
        <v>21267</v>
      </c>
      <c r="L20" s="21">
        <v>3.9415887937073957E-2</v>
      </c>
      <c r="M20" s="20">
        <v>25029</v>
      </c>
      <c r="N20" s="21">
        <v>5.1929001939894394E-2</v>
      </c>
      <c r="O20" s="22">
        <v>-0.15030564545127656</v>
      </c>
    </row>
    <row r="21" spans="2:15" ht="14.45" customHeight="1" thickBot="1" x14ac:dyDescent="0.25">
      <c r="B21" s="12">
        <v>11</v>
      </c>
      <c r="C21" s="13" t="s">
        <v>29</v>
      </c>
      <c r="D21" s="14">
        <v>1666</v>
      </c>
      <c r="E21" s="15">
        <v>3.4423621298840835E-2</v>
      </c>
      <c r="F21" s="14">
        <v>2054</v>
      </c>
      <c r="G21" s="15">
        <v>4.8212567190103986E-2</v>
      </c>
      <c r="H21" s="16">
        <v>-0.18889970788704968</v>
      </c>
      <c r="I21" s="14">
        <v>1514</v>
      </c>
      <c r="J21" s="16">
        <v>0.10039630118890353</v>
      </c>
      <c r="K21" s="14">
        <v>17872</v>
      </c>
      <c r="L21" s="15">
        <v>3.3123653980880505E-2</v>
      </c>
      <c r="M21" s="14">
        <v>20737</v>
      </c>
      <c r="N21" s="15">
        <v>4.3024160502920218E-2</v>
      </c>
      <c r="O21" s="16">
        <v>-0.13815884650624488</v>
      </c>
    </row>
    <row r="22" spans="2:15" ht="14.45" customHeight="1" thickBot="1" x14ac:dyDescent="0.25">
      <c r="B22" s="18">
        <v>12</v>
      </c>
      <c r="C22" s="19" t="s">
        <v>20</v>
      </c>
      <c r="D22" s="20">
        <v>872</v>
      </c>
      <c r="E22" s="21">
        <v>1.8017645721842262E-2</v>
      </c>
      <c r="F22" s="20">
        <v>504</v>
      </c>
      <c r="G22" s="21">
        <v>1.1830152806140413E-2</v>
      </c>
      <c r="H22" s="22">
        <v>0.73015873015873023</v>
      </c>
      <c r="I22" s="20">
        <v>1134</v>
      </c>
      <c r="J22" s="22">
        <v>-0.23104056437389775</v>
      </c>
      <c r="K22" s="20">
        <v>12578</v>
      </c>
      <c r="L22" s="21">
        <v>2.3311846450957643E-2</v>
      </c>
      <c r="M22" s="20">
        <v>13169</v>
      </c>
      <c r="N22" s="21">
        <v>2.7322427046484851E-2</v>
      </c>
      <c r="O22" s="22">
        <v>-4.4878122864302483E-2</v>
      </c>
    </row>
    <row r="23" spans="2:15" ht="14.45" customHeight="1" thickBot="1" x14ac:dyDescent="0.25">
      <c r="B23" s="12">
        <v>13</v>
      </c>
      <c r="C23" s="13" t="s">
        <v>33</v>
      </c>
      <c r="D23" s="14">
        <v>917</v>
      </c>
      <c r="E23" s="15">
        <v>1.8947455420790543E-2</v>
      </c>
      <c r="F23" s="14">
        <v>1104</v>
      </c>
      <c r="G23" s="15">
        <v>2.5913668051545664E-2</v>
      </c>
      <c r="H23" s="16">
        <v>-0.16938405797101452</v>
      </c>
      <c r="I23" s="14">
        <v>1002</v>
      </c>
      <c r="J23" s="16">
        <v>-8.4830339321357306E-2</v>
      </c>
      <c r="K23" s="14">
        <v>12542</v>
      </c>
      <c r="L23" s="15">
        <v>2.324512467704808E-2</v>
      </c>
      <c r="M23" s="14">
        <v>10947</v>
      </c>
      <c r="N23" s="15">
        <v>2.2712325072357025E-2</v>
      </c>
      <c r="O23" s="16">
        <v>0.14570201881794098</v>
      </c>
    </row>
    <row r="24" spans="2:15" ht="14.45" customHeight="1" thickBot="1" x14ac:dyDescent="0.25">
      <c r="B24" s="18">
        <v>14</v>
      </c>
      <c r="C24" s="19" t="s">
        <v>26</v>
      </c>
      <c r="D24" s="20">
        <v>416</v>
      </c>
      <c r="E24" s="21">
        <v>8.5955741058330055E-3</v>
      </c>
      <c r="F24" s="20">
        <v>1397</v>
      </c>
      <c r="G24" s="21">
        <v>3.2791117996385233E-2</v>
      </c>
      <c r="H24" s="22">
        <v>-0.70221904080171793</v>
      </c>
      <c r="I24" s="20">
        <v>935</v>
      </c>
      <c r="J24" s="22">
        <v>-0.55508021390374329</v>
      </c>
      <c r="K24" s="20">
        <v>11347</v>
      </c>
      <c r="L24" s="21">
        <v>2.103033245977233E-2</v>
      </c>
      <c r="M24" s="20">
        <v>13400</v>
      </c>
      <c r="N24" s="21">
        <v>2.7801695073498139E-2</v>
      </c>
      <c r="O24" s="22">
        <v>-0.15320895522388056</v>
      </c>
    </row>
    <row r="25" spans="2:15" ht="14.45" customHeight="1" thickBot="1" x14ac:dyDescent="0.25">
      <c r="B25" s="12">
        <v>15</v>
      </c>
      <c r="C25" s="13" t="s">
        <v>39</v>
      </c>
      <c r="D25" s="14">
        <v>850</v>
      </c>
      <c r="E25" s="15">
        <v>1.7563072091245326E-2</v>
      </c>
      <c r="F25" s="14">
        <v>859</v>
      </c>
      <c r="G25" s="15">
        <v>2.016289932633852E-2</v>
      </c>
      <c r="H25" s="16">
        <v>-1.0477299185098987E-2</v>
      </c>
      <c r="I25" s="14">
        <v>936</v>
      </c>
      <c r="J25" s="16">
        <v>-9.1880341880341887E-2</v>
      </c>
      <c r="K25" s="14">
        <v>11055</v>
      </c>
      <c r="L25" s="15">
        <v>2.0489144738061436E-2</v>
      </c>
      <c r="M25" s="14">
        <v>7255</v>
      </c>
      <c r="N25" s="15">
        <v>1.5052335653599178E-2</v>
      </c>
      <c r="O25" s="16">
        <v>0.52377670572019297</v>
      </c>
    </row>
    <row r="26" spans="2:15" ht="14.45" customHeight="1" thickBot="1" x14ac:dyDescent="0.25">
      <c r="B26" s="18">
        <v>16</v>
      </c>
      <c r="C26" s="19" t="s">
        <v>27</v>
      </c>
      <c r="D26" s="20">
        <v>754</v>
      </c>
      <c r="E26" s="21">
        <v>1.5579478066822324E-2</v>
      </c>
      <c r="F26" s="20">
        <v>983</v>
      </c>
      <c r="G26" s="21">
        <v>2.3073492477055608E-2</v>
      </c>
      <c r="H26" s="22">
        <v>-0.2329603255340793</v>
      </c>
      <c r="I26" s="20">
        <v>865</v>
      </c>
      <c r="J26" s="22">
        <v>-0.12832369942196531</v>
      </c>
      <c r="K26" s="20">
        <v>10826</v>
      </c>
      <c r="L26" s="21">
        <v>2.0064720120692277E-2</v>
      </c>
      <c r="M26" s="20">
        <v>12393</v>
      </c>
      <c r="N26" s="21">
        <v>2.5712418436258391E-2</v>
      </c>
      <c r="O26" s="22">
        <v>-0.12644234648591945</v>
      </c>
    </row>
    <row r="27" spans="2:15" ht="14.45" customHeight="1" thickBot="1" x14ac:dyDescent="0.25">
      <c r="B27" s="12">
        <v>17</v>
      </c>
      <c r="C27" s="13" t="s">
        <v>61</v>
      </c>
      <c r="D27" s="14">
        <v>919</v>
      </c>
      <c r="E27" s="15">
        <v>1.8988780296299357E-2</v>
      </c>
      <c r="F27" s="14">
        <v>857</v>
      </c>
      <c r="G27" s="15">
        <v>2.0115954275520504E-2</v>
      </c>
      <c r="H27" s="16">
        <v>7.234539089848302E-2</v>
      </c>
      <c r="I27" s="14">
        <v>1086</v>
      </c>
      <c r="J27" s="16">
        <v>-0.15377532228360957</v>
      </c>
      <c r="K27" s="14">
        <v>10496</v>
      </c>
      <c r="L27" s="15">
        <v>1.9453103859854621E-2</v>
      </c>
      <c r="M27" s="14">
        <v>5658</v>
      </c>
      <c r="N27" s="15">
        <v>1.1738954531780034E-2</v>
      </c>
      <c r="O27" s="16">
        <v>0.85507246376811596</v>
      </c>
    </row>
    <row r="28" spans="2:15" ht="14.45" customHeight="1" thickBot="1" x14ac:dyDescent="0.25">
      <c r="B28" s="18">
        <v>18</v>
      </c>
      <c r="C28" s="19" t="s">
        <v>30</v>
      </c>
      <c r="D28" s="20">
        <v>788</v>
      </c>
      <c r="E28" s="21">
        <v>1.6282000950472136E-2</v>
      </c>
      <c r="F28" s="20">
        <v>556</v>
      </c>
      <c r="G28" s="21">
        <v>1.3050724127408868E-2</v>
      </c>
      <c r="H28" s="22">
        <v>0.41726618705035978</v>
      </c>
      <c r="I28" s="20">
        <v>780</v>
      </c>
      <c r="J28" s="22">
        <v>1.025641025641022E-2</v>
      </c>
      <c r="K28" s="20">
        <v>8881</v>
      </c>
      <c r="L28" s="21">
        <v>1.6459890946967311E-2</v>
      </c>
      <c r="M28" s="20">
        <v>5611</v>
      </c>
      <c r="N28" s="21">
        <v>1.1641441123686421E-2</v>
      </c>
      <c r="O28" s="22">
        <v>0.58278381750133668</v>
      </c>
    </row>
    <row r="29" spans="2:15" ht="14.45" customHeight="1" thickBot="1" x14ac:dyDescent="0.25">
      <c r="B29" s="12">
        <v>19</v>
      </c>
      <c r="C29" s="13" t="s">
        <v>104</v>
      </c>
      <c r="D29" s="14">
        <v>960</v>
      </c>
      <c r="E29" s="15">
        <v>1.9835940244230015E-2</v>
      </c>
      <c r="F29" s="14">
        <v>184</v>
      </c>
      <c r="G29" s="15">
        <v>4.318944675257611E-3</v>
      </c>
      <c r="H29" s="16">
        <v>4.2173913043478262</v>
      </c>
      <c r="I29" s="14">
        <v>633</v>
      </c>
      <c r="J29" s="16">
        <v>0.51658767772511838</v>
      </c>
      <c r="K29" s="14">
        <v>8780</v>
      </c>
      <c r="L29" s="15">
        <v>1.6272699303498814E-2</v>
      </c>
      <c r="M29" s="14">
        <v>3073</v>
      </c>
      <c r="N29" s="15">
        <v>6.3757170866313266E-3</v>
      </c>
      <c r="O29" s="16">
        <v>1.8571428571428572</v>
      </c>
    </row>
    <row r="30" spans="2:15" ht="14.45" customHeight="1" thickBot="1" x14ac:dyDescent="0.25">
      <c r="B30" s="18">
        <v>20</v>
      </c>
      <c r="C30" s="19" t="s">
        <v>28</v>
      </c>
      <c r="D30" s="20">
        <v>628</v>
      </c>
      <c r="E30" s="21">
        <v>1.2976010909767135E-2</v>
      </c>
      <c r="F30" s="20">
        <v>594</v>
      </c>
      <c r="G30" s="21">
        <v>1.3942680092951201E-2</v>
      </c>
      <c r="H30" s="22">
        <v>5.7239057239057312E-2</v>
      </c>
      <c r="I30" s="20">
        <v>655</v>
      </c>
      <c r="J30" s="22">
        <v>-4.1221374045801507E-2</v>
      </c>
      <c r="K30" s="20">
        <v>7478</v>
      </c>
      <c r="L30" s="21">
        <v>1.3859595147102978E-2</v>
      </c>
      <c r="M30" s="20">
        <v>7451</v>
      </c>
      <c r="N30" s="21">
        <v>1.5458987312883182E-2</v>
      </c>
      <c r="O30" s="22">
        <v>3.6236746745403892E-3</v>
      </c>
    </row>
    <row r="31" spans="2:15" ht="14.45" customHeight="1" thickBot="1" x14ac:dyDescent="0.25">
      <c r="B31" s="93" t="s">
        <v>42</v>
      </c>
      <c r="C31" s="94"/>
      <c r="D31" s="23">
        <f>SUM(D11:D30)</f>
        <v>43926</v>
      </c>
      <c r="E31" s="24">
        <f>D31/D33</f>
        <v>0.9076182408000496</v>
      </c>
      <c r="F31" s="23">
        <f>SUM(F11:F30)</f>
        <v>38576</v>
      </c>
      <c r="G31" s="24">
        <f>F31/F33</f>
        <v>0.90547614017792177</v>
      </c>
      <c r="H31" s="25">
        <f>D31/F31-1</f>
        <v>0.13868726669431775</v>
      </c>
      <c r="I31" s="23">
        <f>SUM(I11:I30)</f>
        <v>42937</v>
      </c>
      <c r="J31" s="24">
        <f>D31/I31-1</f>
        <v>2.3033747117870318E-2</v>
      </c>
      <c r="K31" s="23">
        <f>SUM(K11:K30)</f>
        <v>493586</v>
      </c>
      <c r="L31" s="24">
        <f>K31/K33</f>
        <v>0.91480370824792323</v>
      </c>
      <c r="M31" s="23">
        <f>SUM(M11:M30)</f>
        <v>439296</v>
      </c>
      <c r="N31" s="24">
        <f>M31/M33</f>
        <v>0.9114308536572715</v>
      </c>
      <c r="O31" s="25">
        <f>K31/M31-1</f>
        <v>0.12358409819347327</v>
      </c>
    </row>
    <row r="32" spans="2:15" ht="14.45" customHeight="1" thickBot="1" x14ac:dyDescent="0.25">
      <c r="B32" s="93" t="s">
        <v>12</v>
      </c>
      <c r="C32" s="94"/>
      <c r="D32" s="23">
        <f>D33-SUM(D11:D30)</f>
        <v>4471</v>
      </c>
      <c r="E32" s="24">
        <f>D32/D33</f>
        <v>9.2381759199950411E-2</v>
      </c>
      <c r="F32" s="23">
        <f>F33-SUM(F11:F30)</f>
        <v>4027</v>
      </c>
      <c r="G32" s="24">
        <f>F32/F33</f>
        <v>9.4523859822078254E-2</v>
      </c>
      <c r="H32" s="25">
        <f>D32/F32-1</f>
        <v>0.11025577352868132</v>
      </c>
      <c r="I32" s="23">
        <f>I33-SUM(I11:I30)</f>
        <v>4225</v>
      </c>
      <c r="J32" s="24">
        <f>D32/I32-1</f>
        <v>5.8224852071006028E-2</v>
      </c>
      <c r="K32" s="23">
        <f>K33-SUM(K11:K30)</f>
        <v>45968</v>
      </c>
      <c r="L32" s="24">
        <f>K32/K33</f>
        <v>8.5196291752076714E-2</v>
      </c>
      <c r="M32" s="23">
        <f>M33-SUM(M11:M30)</f>
        <v>42689</v>
      </c>
      <c r="N32" s="24">
        <f>M32/M33</f>
        <v>8.8569146342728514E-2</v>
      </c>
      <c r="O32" s="25">
        <f>K32/M32-1</f>
        <v>7.6811356555553045E-2</v>
      </c>
    </row>
    <row r="33" spans="2:16" ht="14.45" customHeight="1" thickBot="1" x14ac:dyDescent="0.25">
      <c r="B33" s="95" t="s">
        <v>13</v>
      </c>
      <c r="C33" s="96"/>
      <c r="D33" s="26">
        <v>48397</v>
      </c>
      <c r="E33" s="27">
        <v>1</v>
      </c>
      <c r="F33" s="26">
        <v>42603</v>
      </c>
      <c r="G33" s="27">
        <v>1.0000000000000004</v>
      </c>
      <c r="H33" s="28">
        <v>0.13599981221979673</v>
      </c>
      <c r="I33" s="26">
        <v>47162</v>
      </c>
      <c r="J33" s="28">
        <v>2.6186336457317383E-2</v>
      </c>
      <c r="K33" s="26">
        <v>539554</v>
      </c>
      <c r="L33" s="27">
        <v>1</v>
      </c>
      <c r="M33" s="26">
        <v>481985</v>
      </c>
      <c r="N33" s="27">
        <v>0.99999999999999944</v>
      </c>
      <c r="O33" s="28">
        <v>0.11944147639449354</v>
      </c>
      <c r="P33" s="29"/>
    </row>
    <row r="34" spans="2:16" ht="14.45" customHeight="1" x14ac:dyDescent="0.2">
      <c r="B34" s="30" t="s">
        <v>69</v>
      </c>
    </row>
    <row r="35" spans="2:16" x14ac:dyDescent="0.2">
      <c r="B35" s="31" t="s">
        <v>68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:O3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Passenger Cars Ranking</vt:lpstr>
      <vt:lpstr>PC Fuel Types</vt:lpstr>
      <vt:lpstr>PC for Ind.Customers</vt:lpstr>
      <vt:lpstr>PC for Business</vt:lpstr>
      <vt:lpstr>LCV up to 3.5T</vt:lpstr>
      <vt:lpstr>PC &amp; 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2024-01-04T08:55:24Z</dcterms:modified>
</cp:coreProperties>
</file>